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35" windowHeight="4980" tabRatio="719" activeTab="3"/>
  </bookViews>
  <sheets>
    <sheet name="สรุป" sheetId="1" r:id="rId1"/>
    <sheet name="บำรุง" sheetId="2" r:id="rId2"/>
    <sheet name="ทางแยกต่างระดับ" sheetId="3" r:id="rId3"/>
    <sheet name="ระยะทางควบคุมหมวด 2563" sheetId="4" r:id="rId4"/>
  </sheets>
  <definedNames>
    <definedName name="_xlnm.Print_Titles" localSheetId="1">'บำรุง'!$2:$8</definedName>
  </definedNames>
  <calcPr fullCalcOnLoad="1"/>
</workbook>
</file>

<file path=xl/sharedStrings.xml><?xml version="1.0" encoding="utf-8"?>
<sst xmlns="http://schemas.openxmlformats.org/spreadsheetml/2006/main" count="2336" uniqueCount="324">
  <si>
    <t>ตอน</t>
  </si>
  <si>
    <t>ระหว่าง</t>
  </si>
  <si>
    <t>ระยะ</t>
  </si>
  <si>
    <t>ชนิดผิวทาง  ต่อ 2 ช่องจราจร</t>
  </si>
  <si>
    <t>รวมระยะทาง</t>
  </si>
  <si>
    <t>กม.</t>
  </si>
  <si>
    <t>ทางจริง</t>
  </si>
  <si>
    <t>Conc.</t>
  </si>
  <si>
    <t>A.C.</t>
  </si>
  <si>
    <t>DST.</t>
  </si>
  <si>
    <t>Cape</t>
  </si>
  <si>
    <t>SST.</t>
  </si>
  <si>
    <t>P.M.</t>
  </si>
  <si>
    <t>Un</t>
  </si>
  <si>
    <t>รวมผิว</t>
  </si>
  <si>
    <t>S.A.</t>
  </si>
  <si>
    <t>ต่อ 2 ช่อง</t>
  </si>
  <si>
    <t>หมายเหตุ</t>
  </si>
  <si>
    <t>Seal</t>
  </si>
  <si>
    <t>Std.Pm</t>
  </si>
  <si>
    <t>ลาดยาง</t>
  </si>
  <si>
    <t>จราจร  กม.</t>
  </si>
  <si>
    <t>0201</t>
  </si>
  <si>
    <t>-</t>
  </si>
  <si>
    <t>0202</t>
  </si>
  <si>
    <t>0+000</t>
  </si>
  <si>
    <t>0100</t>
  </si>
  <si>
    <t>0200</t>
  </si>
  <si>
    <t>61+133</t>
  </si>
  <si>
    <t xml:space="preserve"> </t>
  </si>
  <si>
    <t>0101</t>
  </si>
  <si>
    <t>3+500</t>
  </si>
  <si>
    <t>20+900</t>
  </si>
  <si>
    <t>รวมหมายเลข  1322</t>
  </si>
  <si>
    <t>ประเภททาง</t>
  </si>
  <si>
    <t xml:space="preserve">     ทางบำรุง</t>
  </si>
  <si>
    <t xml:space="preserve">    ทางก่อสร้าง</t>
  </si>
  <si>
    <t xml:space="preserve">    ทางรักษาสภาพ</t>
  </si>
  <si>
    <t xml:space="preserve">      รวมระยะทาง</t>
  </si>
  <si>
    <t>93+657</t>
  </si>
  <si>
    <t>29+800</t>
  </si>
  <si>
    <t>Mod.</t>
  </si>
  <si>
    <t>AC.</t>
  </si>
  <si>
    <t>Cold</t>
  </si>
  <si>
    <t>Mix</t>
  </si>
  <si>
    <t>Micro</t>
  </si>
  <si>
    <t>Slurry</t>
  </si>
  <si>
    <t>รวมทางบำรุง</t>
  </si>
  <si>
    <t>Cone</t>
  </si>
  <si>
    <t>93+220</t>
  </si>
  <si>
    <t>31+373</t>
  </si>
  <si>
    <t>3+600</t>
  </si>
  <si>
    <t>5+200</t>
  </si>
  <si>
    <t>0107</t>
  </si>
  <si>
    <t>0109</t>
  </si>
  <si>
    <t>หมายเลขทางหลวง</t>
  </si>
  <si>
    <t>หมายเลขควบคุม</t>
  </si>
  <si>
    <t>จำนวนช่องจราจร</t>
  </si>
  <si>
    <t>36+110</t>
  </si>
  <si>
    <t>31+425</t>
  </si>
  <si>
    <t>34+140</t>
  </si>
  <si>
    <t>53+000</t>
  </si>
  <si>
    <t>รวมหมายเลข 1095</t>
  </si>
  <si>
    <t>ระยะทางจริง 
(กม.)</t>
  </si>
  <si>
    <t>55+600</t>
  </si>
  <si>
    <t>63+760</t>
  </si>
  <si>
    <t>36+300</t>
  </si>
  <si>
    <t>37+670</t>
  </si>
  <si>
    <t>26+505</t>
  </si>
  <si>
    <t>1095</t>
  </si>
  <si>
    <t>รวม
ระยะทางต่อ
2 ช่องจราจร
(กม.)</t>
  </si>
  <si>
    <t>ทางแยกต่างระดับ</t>
  </si>
  <si>
    <t xml:space="preserve"> - RAMP  " A " </t>
  </si>
  <si>
    <t xml:space="preserve"> - RAMP  " B " </t>
  </si>
  <si>
    <t>0+498</t>
  </si>
  <si>
    <t>0+648</t>
  </si>
  <si>
    <t>1+112</t>
  </si>
  <si>
    <t>0+157</t>
  </si>
  <si>
    <t>0+257</t>
  </si>
  <si>
    <t>0+178</t>
  </si>
  <si>
    <t>0+375</t>
  </si>
  <si>
    <t>0+425</t>
  </si>
  <si>
    <t>0+180</t>
  </si>
  <si>
    <t>0203</t>
  </si>
  <si>
    <t>47+000</t>
  </si>
  <si>
    <t>69+305</t>
  </si>
  <si>
    <t>ทางแยกเข้าดอยอ่างขาง</t>
  </si>
  <si>
    <t>1+385</t>
  </si>
  <si>
    <t>24+115</t>
  </si>
  <si>
    <t>48+200</t>
  </si>
  <si>
    <t>55+365</t>
  </si>
  <si>
    <t>13+000</t>
  </si>
  <si>
    <t>ทางเข้าเชียงดาว</t>
  </si>
  <si>
    <t>70+355</t>
  </si>
  <si>
    <t>71+045</t>
  </si>
  <si>
    <t>71+435</t>
  </si>
  <si>
    <t>71+840</t>
  </si>
  <si>
    <t>72+908</t>
  </si>
  <si>
    <t>73+325</t>
  </si>
  <si>
    <t>76+205</t>
  </si>
  <si>
    <t>76+755</t>
  </si>
  <si>
    <t>0204</t>
  </si>
  <si>
    <t>ล้องอ้อ - เมืองงาม</t>
  </si>
  <si>
    <t>128+467</t>
  </si>
  <si>
    <t>129+442</t>
  </si>
  <si>
    <t>130+917</t>
  </si>
  <si>
    <t>138+993</t>
  </si>
  <si>
    <t>146+467</t>
  </si>
  <si>
    <t>183+121</t>
  </si>
  <si>
    <t>183+321</t>
  </si>
  <si>
    <t>205+121</t>
  </si>
  <si>
    <t>บ้านโป่ง - พร้าว</t>
  </si>
  <si>
    <t>หนองโค้ง - กิ่วคอหมา</t>
  </si>
  <si>
    <t>16+000</t>
  </si>
  <si>
    <t>0102</t>
  </si>
  <si>
    <t>ปิงโค้ง - กิ่วไฮ</t>
  </si>
  <si>
    <t>กิ่วไฮ - ขุนแจ๋</t>
  </si>
  <si>
    <t>แม่ข้อน - นาหวาย</t>
  </si>
  <si>
    <t>นาหวาย - สินไชย</t>
  </si>
  <si>
    <t>0103</t>
  </si>
  <si>
    <t>สินไชย - บ้านหลวง</t>
  </si>
  <si>
    <t>35+150</t>
  </si>
  <si>
    <t>47+515</t>
  </si>
  <si>
    <t>74+349</t>
  </si>
  <si>
    <t>แม่งอน - หนองเต่า</t>
  </si>
  <si>
    <t>30+415</t>
  </si>
  <si>
    <t>ท่าตอน - แม่แหลง</t>
  </si>
  <si>
    <t>128+864</t>
  </si>
  <si>
    <t>117+414</t>
  </si>
  <si>
    <t>114+964</t>
  </si>
  <si>
    <t>109+039</t>
  </si>
  <si>
    <t>92+864</t>
  </si>
  <si>
    <t>87+956</t>
  </si>
  <si>
    <t>พร้าว - แดนดิน</t>
  </si>
  <si>
    <t>แดนดิน - ไชยปราการ</t>
  </si>
  <si>
    <t>24+801</t>
  </si>
  <si>
    <t>37+136</t>
  </si>
  <si>
    <t>ทางเข้าเวียงฝาง</t>
  </si>
  <si>
    <t>ทางเข้าตลาดแม่มาลัย</t>
  </si>
  <si>
    <t>รวมหมายเลข  1359</t>
  </si>
  <si>
    <t>9+545</t>
  </si>
  <si>
    <t>0+195</t>
  </si>
  <si>
    <t>7+910</t>
  </si>
  <si>
    <t>8+220</t>
  </si>
  <si>
    <t>0+103</t>
  </si>
  <si>
    <t>30+893</t>
  </si>
  <si>
    <t>แม่จา - รินหลวง</t>
  </si>
  <si>
    <t>SL "A" Intersection  Sta. 69+645</t>
  </si>
  <si>
    <t>SL "B"  Intersection  Sta. 69+645</t>
  </si>
  <si>
    <t>134+242</t>
  </si>
  <si>
    <t>148+367</t>
  </si>
  <si>
    <t>39+875</t>
  </si>
  <si>
    <t>90+100</t>
  </si>
  <si>
    <t>91+050</t>
  </si>
  <si>
    <t>25+450</t>
  </si>
  <si>
    <t>0+300</t>
  </si>
  <si>
    <t>2+000</t>
  </si>
  <si>
    <t>26+725</t>
  </si>
  <si>
    <t>42+640</t>
  </si>
  <si>
    <t>3+000</t>
  </si>
  <si>
    <t>5+950</t>
  </si>
  <si>
    <t>34+286</t>
  </si>
  <si>
    <t>36+161</t>
  </si>
  <si>
    <t xml:space="preserve">                                  Sta. 73+193</t>
  </si>
  <si>
    <t xml:space="preserve">                                  Sta. 80+017</t>
  </si>
  <si>
    <t>2+400</t>
  </si>
  <si>
    <t>24+000</t>
  </si>
  <si>
    <t>26+700</t>
  </si>
  <si>
    <t>54+500</t>
  </si>
  <si>
    <t>56+100</t>
  </si>
  <si>
    <t>61+500</t>
  </si>
  <si>
    <t>89+789</t>
  </si>
  <si>
    <t>91+714</t>
  </si>
  <si>
    <t>127+279</t>
  </si>
  <si>
    <t>36+765</t>
  </si>
  <si>
    <t>ห้วยป่าไร่ - ฝาง</t>
  </si>
  <si>
    <t>31+270</t>
  </si>
  <si>
    <t>105+324</t>
  </si>
  <si>
    <t>107+614</t>
  </si>
  <si>
    <t>ผอ.ขท. เชียงใหม่ที่ 3</t>
  </si>
  <si>
    <t>ตารางสรุปประเภททาง      แขวงทางหลวงเชียงใหม่ที่ 3</t>
  </si>
  <si>
    <t>21+800</t>
  </si>
  <si>
    <t>55+000</t>
  </si>
  <si>
    <t>57+230</t>
  </si>
  <si>
    <t>97+000</t>
  </si>
  <si>
    <t>98+375</t>
  </si>
  <si>
    <t>111+000</t>
  </si>
  <si>
    <t>112+700</t>
  </si>
  <si>
    <t>114+275</t>
  </si>
  <si>
    <t>120+250</t>
  </si>
  <si>
    <t>31+250</t>
  </si>
  <si>
    <t>ขี้เหล็กหลวง - แม่ทะลาย</t>
  </si>
  <si>
    <t>59+600</t>
  </si>
  <si>
    <t>110+475</t>
  </si>
  <si>
    <t>หัวโท - ล้องอ้อ</t>
  </si>
  <si>
    <t>แม่ทะลาย - หัวโท</t>
  </si>
  <si>
    <t>29+200</t>
  </si>
  <si>
    <t>27+050</t>
  </si>
  <si>
    <t>22+825</t>
  </si>
  <si>
    <t>28+000</t>
  </si>
  <si>
    <t>30+550</t>
  </si>
  <si>
    <t>89+400</t>
  </si>
  <si>
    <t>14+700</t>
  </si>
  <si>
    <t>16+800</t>
  </si>
  <si>
    <t>45+350</t>
  </si>
  <si>
    <t>45+395</t>
  </si>
  <si>
    <t>47+600</t>
  </si>
  <si>
    <t>47+700</t>
  </si>
  <si>
    <t>68+684</t>
  </si>
  <si>
    <t>144+299</t>
  </si>
  <si>
    <t>144+669</t>
  </si>
  <si>
    <t>41+500</t>
  </si>
  <si>
    <t>61+000</t>
  </si>
  <si>
    <t>61+068</t>
  </si>
  <si>
    <t>1+475</t>
  </si>
  <si>
    <t>รวม</t>
  </si>
  <si>
    <t>(นายชวัช  วัฒธรรม)</t>
  </si>
  <si>
    <t>37+225</t>
  </si>
  <si>
    <t>18+750</t>
  </si>
  <si>
    <t>18+725</t>
  </si>
  <si>
    <t>แขวงทางหลวงเชียงใหม่ที่ 3       สำนักงานทางหลวงที่ 1  (เชียงใหม่)</t>
  </si>
  <si>
    <t>114+850</t>
  </si>
  <si>
    <t>115+250</t>
  </si>
  <si>
    <t>79+500</t>
  </si>
  <si>
    <t>139+874</t>
  </si>
  <si>
    <t>138+569</t>
  </si>
  <si>
    <t xml:space="preserve">  แขวงทางหลวงเชียงใหม่ที่ 3       สำนักงานทางหลวงที่ 1  (เชียงใหม่)</t>
  </si>
  <si>
    <t>บัญชีแสดงระยะควบคุมหมวดทางหลวง   แขวงทางหลวงเชียงใหม่ที่  3</t>
  </si>
  <si>
    <t>หมวดทางหลวง</t>
  </si>
  <si>
    <t>ตอน
ควบคุม</t>
  </si>
  <si>
    <t>ระยะทางจริง</t>
  </si>
  <si>
    <t>ระยะทางต่อ 2 ช่องจราจร</t>
  </si>
  <si>
    <t>รวม
ปริมาณงาน</t>
  </si>
  <si>
    <t>ทางบำรุง</t>
  </si>
  <si>
    <t>ทางก่อสร้าง</t>
  </si>
  <si>
    <t>ทางรักษาสภาพทาง</t>
  </si>
  <si>
    <t>แม่แตง (สบเปิง)</t>
  </si>
  <si>
    <t>01070201</t>
  </si>
  <si>
    <t>030+893</t>
  </si>
  <si>
    <t>059+600</t>
  </si>
  <si>
    <t>000+000</t>
  </si>
  <si>
    <t>064+684</t>
  </si>
  <si>
    <t>กม. 14+584</t>
  </si>
  <si>
    <t>000+103</t>
  </si>
  <si>
    <t>สาย  1095</t>
  </si>
  <si>
    <t>(นายกตัญญ์ปัฐน์  ลีภัตราภรณ์)</t>
  </si>
  <si>
    <t>เชียงดาว (ปิงโค้ง)</t>
  </si>
  <si>
    <t>01070202</t>
  </si>
  <si>
    <t xml:space="preserve">กม. 84+215 </t>
  </si>
  <si>
    <t>016+000</t>
  </si>
  <si>
    <t>029+200</t>
  </si>
  <si>
    <t>สาย  107</t>
  </si>
  <si>
    <t>009+545</t>
  </si>
  <si>
    <t>(นายรวี  เด่นอุดม)</t>
  </si>
  <si>
    <t>ไชยปราการ</t>
  </si>
  <si>
    <t>01070203</t>
  </si>
  <si>
    <t xml:space="preserve">กม. 115+842 </t>
  </si>
  <si>
    <t>047+515</t>
  </si>
  <si>
    <t>074+349</t>
  </si>
  <si>
    <t>024+801</t>
  </si>
  <si>
    <t>037+136</t>
  </si>
  <si>
    <t>(นางสาวพัทธนันท์  ก๋ามะกูล)</t>
  </si>
  <si>
    <t>001+385</t>
  </si>
  <si>
    <t>ฝาง</t>
  </si>
  <si>
    <t>01070204</t>
  </si>
  <si>
    <t>01090200</t>
  </si>
  <si>
    <t>031+425</t>
  </si>
  <si>
    <t>061+133</t>
  </si>
  <si>
    <t xml:space="preserve">กม.145+482  </t>
  </si>
  <si>
    <t>026+505</t>
  </si>
  <si>
    <t>000+195</t>
  </si>
  <si>
    <t>(นายสายัณห์  บุญมาเป็ง)</t>
  </si>
  <si>
    <t>007+910</t>
  </si>
  <si>
    <t>008+220</t>
  </si>
  <si>
    <t>พร้าว</t>
  </si>
  <si>
    <t>034+140</t>
  </si>
  <si>
    <t>093+657</t>
  </si>
  <si>
    <t>053+000</t>
  </si>
  <si>
    <t xml:space="preserve">กม. 88+270 </t>
  </si>
  <si>
    <t>สาย  1001</t>
  </si>
  <si>
    <t>(นายอนุพนธ์  เกษธรรม)</t>
  </si>
  <si>
    <t>เวียงแหง</t>
  </si>
  <si>
    <t>กม. 57+460</t>
  </si>
  <si>
    <t>สาย  1322</t>
  </si>
  <si>
    <t>(นายไพรัตน์  ธรรมธิ)</t>
  </si>
  <si>
    <t>รวมทั้งแขวง ฯ</t>
  </si>
  <si>
    <t>149+647</t>
  </si>
  <si>
    <t>149+907</t>
  </si>
  <si>
    <t>159+782</t>
  </si>
  <si>
    <t>159+954</t>
  </si>
  <si>
    <t>150+047</t>
  </si>
  <si>
    <t>ผอ.ขท.  รักษาราชการแทน</t>
  </si>
  <si>
    <t>142+850</t>
  </si>
  <si>
    <t>รวม 107</t>
  </si>
  <si>
    <t>รวมทางต่างระดับ</t>
  </si>
  <si>
    <t>บัญชีรายละเอียดลักษณะผิวทางบำรุง      งวดที่ 2/2562 (เมษายน - กันยายน 2562  )</t>
  </si>
  <si>
    <t>52+325</t>
  </si>
  <si>
    <t>28+575</t>
  </si>
  <si>
    <t>30+000</t>
  </si>
  <si>
    <t>7+700</t>
  </si>
  <si>
    <t>56+960</t>
  </si>
  <si>
    <t>57+960</t>
  </si>
  <si>
    <t>20+750</t>
  </si>
  <si>
    <t>34+197</t>
  </si>
  <si>
    <t>34+510</t>
  </si>
  <si>
    <t>0+170</t>
  </si>
  <si>
    <t>รวมหมายเลข  12490100</t>
  </si>
  <si>
    <t>รวมหมายเลข  13140100</t>
  </si>
  <si>
    <t>68+750</t>
  </si>
  <si>
    <t>รวมหมายเลข   107</t>
  </si>
  <si>
    <t>รวมหมายเลข 1150</t>
  </si>
  <si>
    <t>รวมหมายเลข  1001</t>
  </si>
  <si>
    <t>รวมหมายเลข   109</t>
  </si>
  <si>
    <t>รวมหมายเลข  1178</t>
  </si>
  <si>
    <t>รวมหมายเลข 1346</t>
  </si>
  <si>
    <t>รวมหมายเลข  1358</t>
  </si>
  <si>
    <t>รวมหมายเลข  1360</t>
  </si>
  <si>
    <t>รวมหมายเลข  1394</t>
  </si>
  <si>
    <t>79+962</t>
  </si>
  <si>
    <t>80+732</t>
  </si>
  <si>
    <t>สำนักงานทางหลวงที่ 1 (เชียงใหม่)    ปี  2563</t>
  </si>
  <si>
    <t>51+275</t>
  </si>
  <si>
    <t xml:space="preserve">  งวดที่ 2/2562 (เมษายน - กันยายน 2562  )</t>
  </si>
  <si>
    <t>บัญชีรายละเอียดลักษณะผิวทางบำรุง        งวดที่ 2/2562 (เมษายน - กันยายน 2562  )</t>
  </si>
</sst>
</file>

<file path=xl/styles.xml><?xml version="1.0" encoding="utf-8"?>
<styleSheet xmlns="http://schemas.openxmlformats.org/spreadsheetml/2006/main">
  <numFmts count="6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0.000"/>
    <numFmt numFmtId="220" formatCode="0.0"/>
    <numFmt numFmtId="221" formatCode="0.0000"/>
    <numFmt numFmtId="222" formatCode="0.00000"/>
    <numFmt numFmtId="223" formatCode="0.000000"/>
    <numFmt numFmtId="224" formatCode="_(* #,##0.000_);_(* \(#,##0.000\);_(* &quot;-&quot;??_);_(@_)"/>
    <numFmt numFmtId="225" formatCode="\-"/>
    <numFmt numFmtId="226" formatCode="0.0000000"/>
    <numFmt numFmtId="227" formatCode="0.00000000"/>
    <numFmt numFmtId="228" formatCode="0.000000000"/>
    <numFmt numFmtId="229" formatCode="0.0000000000"/>
    <numFmt numFmtId="230" formatCode="0.00000000000"/>
    <numFmt numFmtId="231" formatCode="0.000000000000"/>
    <numFmt numFmtId="232" formatCode="_(* #,##0.0_);_(* \(#,##0.0\);_(* &quot;-&quot;??_);_(@_)"/>
    <numFmt numFmtId="233" formatCode="_(* #,##0_);_(* \(#,##0\);_(* &quot;-&quot;??_);_(@_)"/>
    <numFmt numFmtId="234" formatCode="_(* #,##0.0000_);_(* \(#,##0.0000\);_(* &quot;-&quot;??_);_(@_)"/>
    <numFmt numFmtId="235" formatCode="_(* #,##0.00000_);_(* \(#,##0.00000\);_(* &quot;-&quot;??_);_(@_)"/>
    <numFmt numFmtId="236" formatCode="_(* #,##0.000000_);_(* \(#,##0.000000\);_(* &quot;-&quot;??_);_(@_)"/>
    <numFmt numFmtId="237" formatCode="_-* #,##0.000_-;\-* #,##0.000_-;_-* &quot;-&quot;???_-;_-@_-"/>
    <numFmt numFmtId="238" formatCode="_-* #,##0.000_-;\-* #,##0.000_-;_-* &quot;-&quot;??_-;_-@_-"/>
    <numFmt numFmtId="239" formatCode="&quot;ใช่&quot;;&quot;ใช่&quot;;&quot;ไม่ใช่&quot;"/>
    <numFmt numFmtId="240" formatCode="&quot;จริง&quot;;&quot;จริง&quot;;&quot;เท็จ&quot;"/>
    <numFmt numFmtId="241" formatCode="&quot;เปิด&quot;;&quot;เปิด&quot;;&quot;ปิด&quot;"/>
    <numFmt numFmtId="242" formatCode="[$€-2]\ #,##0.00_);[Red]\([$€-2]\ #,##0.00\)"/>
  </numFmts>
  <fonts count="45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b/>
      <sz val="14"/>
      <name val="Angsana New"/>
      <family val="1"/>
    </font>
    <font>
      <b/>
      <sz val="18"/>
      <name val="Angsana New"/>
      <family val="1"/>
    </font>
    <font>
      <b/>
      <sz val="16"/>
      <name val="Angsana New"/>
      <family val="1"/>
    </font>
    <font>
      <b/>
      <sz val="15"/>
      <name val="Angsana New"/>
      <family val="1"/>
    </font>
    <font>
      <sz val="14"/>
      <name val="Angsana New"/>
      <family val="1"/>
    </font>
    <font>
      <b/>
      <sz val="12.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4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0000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Continuous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24" fontId="6" fillId="0" borderId="21" xfId="36" applyNumberFormat="1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224" fontId="6" fillId="0" borderId="23" xfId="36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24" fontId="6" fillId="0" borderId="19" xfId="36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8" xfId="0" applyFont="1" applyFill="1" applyBorder="1" applyAlignment="1" quotePrefix="1">
      <alignment horizontal="center"/>
    </xf>
    <xf numFmtId="0" fontId="4" fillId="0" borderId="18" xfId="0" applyFont="1" applyFill="1" applyBorder="1" applyAlignment="1">
      <alignment horizontal="center"/>
    </xf>
    <xf numFmtId="219" fontId="4" fillId="0" borderId="18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219" fontId="4" fillId="0" borderId="23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18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4" fillId="0" borderId="23" xfId="0" applyFont="1" applyFill="1" applyBorder="1" applyAlignment="1" quotePrefix="1">
      <alignment horizontal="center"/>
    </xf>
    <xf numFmtId="0" fontId="4" fillId="0" borderId="26" xfId="0" applyFont="1" applyFill="1" applyBorder="1" applyAlignment="1">
      <alignment horizontal="center"/>
    </xf>
    <xf numFmtId="224" fontId="4" fillId="0" borderId="18" xfId="36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194" fontId="4" fillId="0" borderId="27" xfId="36" applyFont="1" applyFill="1" applyBorder="1" applyAlignment="1">
      <alignment horizontal="center"/>
    </xf>
    <xf numFmtId="224" fontId="4" fillId="0" borderId="27" xfId="36" applyNumberFormat="1" applyFont="1" applyFill="1" applyBorder="1" applyAlignment="1">
      <alignment horizontal="center"/>
    </xf>
    <xf numFmtId="21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219" fontId="4" fillId="0" borderId="0" xfId="0" applyNumberFormat="1" applyFont="1" applyAlignment="1">
      <alignment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219" fontId="4" fillId="0" borderId="29" xfId="0" applyNumberFormat="1" applyFont="1" applyFill="1" applyBorder="1" applyAlignment="1">
      <alignment horizontal="center"/>
    </xf>
    <xf numFmtId="219" fontId="4" fillId="0" borderId="27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/>
    </xf>
    <xf numFmtId="224" fontId="4" fillId="0" borderId="0" xfId="0" applyNumberFormat="1" applyFont="1" applyAlignment="1">
      <alignment/>
    </xf>
    <xf numFmtId="0" fontId="8" fillId="0" borderId="25" xfId="0" applyFont="1" applyFill="1" applyBorder="1" applyAlignment="1">
      <alignment/>
    </xf>
    <xf numFmtId="0" fontId="8" fillId="0" borderId="0" xfId="0" applyFont="1" applyFill="1" applyAlignment="1">
      <alignment vertical="top"/>
    </xf>
    <xf numFmtId="0" fontId="4" fillId="0" borderId="17" xfId="0" applyFont="1" applyFill="1" applyBorder="1" applyAlignment="1" quotePrefix="1">
      <alignment horizontal="center"/>
    </xf>
    <xf numFmtId="0" fontId="1" fillId="0" borderId="1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 quotePrefix="1">
      <alignment horizontal="center"/>
    </xf>
    <xf numFmtId="0" fontId="4" fillId="0" borderId="23" xfId="0" applyFont="1" applyFill="1" applyBorder="1" applyAlignment="1">
      <alignment/>
    </xf>
    <xf numFmtId="1" fontId="4" fillId="0" borderId="23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6" xfId="0" applyFont="1" applyFill="1" applyBorder="1" applyAlignment="1">
      <alignment/>
    </xf>
    <xf numFmtId="219" fontId="4" fillId="0" borderId="26" xfId="0" applyNumberFormat="1" applyFont="1" applyFill="1" applyBorder="1" applyAlignment="1">
      <alignment horizontal="center"/>
    </xf>
    <xf numFmtId="1" fontId="4" fillId="0" borderId="26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194" fontId="4" fillId="0" borderId="18" xfId="36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219" fontId="4" fillId="0" borderId="33" xfId="0" applyNumberFormat="1" applyFont="1" applyFill="1" applyBorder="1" applyAlignment="1">
      <alignment horizontal="center"/>
    </xf>
    <xf numFmtId="219" fontId="4" fillId="0" borderId="32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25" xfId="0" applyFont="1" applyFill="1" applyBorder="1" applyAlignment="1">
      <alignment horizontal="left"/>
    </xf>
    <xf numFmtId="0" fontId="9" fillId="0" borderId="25" xfId="0" applyFont="1" applyFill="1" applyBorder="1" applyAlignment="1">
      <alignment/>
    </xf>
    <xf numFmtId="0" fontId="4" fillId="0" borderId="18" xfId="0" applyFont="1" applyFill="1" applyBorder="1" applyAlignment="1">
      <alignment horizontal="left"/>
    </xf>
    <xf numFmtId="1" fontId="4" fillId="0" borderId="27" xfId="0" applyNumberFormat="1" applyFont="1" applyFill="1" applyBorder="1" applyAlignment="1">
      <alignment horizontal="center"/>
    </xf>
    <xf numFmtId="219" fontId="4" fillId="0" borderId="21" xfId="0" applyNumberFormat="1" applyFont="1" applyFill="1" applyBorder="1" applyAlignment="1">
      <alignment horizontal="center"/>
    </xf>
    <xf numFmtId="219" fontId="4" fillId="0" borderId="35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224" fontId="4" fillId="0" borderId="37" xfId="36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219" fontId="4" fillId="0" borderId="0" xfId="0" applyNumberFormat="1" applyFont="1" applyFill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224" fontId="4" fillId="0" borderId="35" xfId="36" applyNumberFormat="1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234" fontId="4" fillId="0" borderId="18" xfId="36" applyNumberFormat="1" applyFont="1" applyFill="1" applyBorder="1" applyAlignment="1">
      <alignment/>
    </xf>
    <xf numFmtId="0" fontId="0" fillId="0" borderId="2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/>
    </xf>
    <xf numFmtId="0" fontId="4" fillId="0" borderId="0" xfId="0" applyFont="1" applyBorder="1" applyAlignment="1">
      <alignment/>
    </xf>
    <xf numFmtId="224" fontId="4" fillId="0" borderId="0" xfId="0" applyNumberFormat="1" applyFont="1" applyFill="1" applyAlignment="1">
      <alignment/>
    </xf>
    <xf numFmtId="43" fontId="4" fillId="0" borderId="0" xfId="0" applyNumberFormat="1" applyFont="1" applyFill="1" applyAlignment="1">
      <alignment/>
    </xf>
    <xf numFmtId="1" fontId="4" fillId="0" borderId="32" xfId="0" applyNumberFormat="1" applyFont="1" applyFill="1" applyBorder="1" applyAlignment="1">
      <alignment horizontal="center"/>
    </xf>
    <xf numFmtId="224" fontId="4" fillId="0" borderId="32" xfId="36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224" fontId="4" fillId="0" borderId="33" xfId="36" applyNumberFormat="1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219" fontId="4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224" fontId="4" fillId="0" borderId="29" xfId="36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35" xfId="0" applyFont="1" applyFill="1" applyBorder="1" applyAlignment="1" quotePrefix="1">
      <alignment horizont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1" fontId="4" fillId="0" borderId="35" xfId="0" applyNumberFormat="1" applyFont="1" applyFill="1" applyBorder="1" applyAlignment="1">
      <alignment horizontal="center"/>
    </xf>
    <xf numFmtId="0" fontId="4" fillId="0" borderId="44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4" fillId="0" borderId="26" xfId="0" applyFont="1" applyFill="1" applyBorder="1" applyAlignment="1" quotePrefix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21" xfId="0" applyFont="1" applyFill="1" applyBorder="1" applyAlignment="1" quotePrefix="1">
      <alignment horizontal="center"/>
    </xf>
    <xf numFmtId="0" fontId="4" fillId="0" borderId="21" xfId="0" applyFont="1" applyFill="1" applyBorder="1" applyAlignment="1">
      <alignment/>
    </xf>
    <xf numFmtId="1" fontId="4" fillId="0" borderId="2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/>
    </xf>
    <xf numFmtId="238" fontId="8" fillId="0" borderId="0" xfId="0" applyNumberFormat="1" applyFont="1" applyFill="1" applyAlignment="1">
      <alignment/>
    </xf>
    <xf numFmtId="0" fontId="4" fillId="0" borderId="10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 quotePrefix="1">
      <alignment horizontal="center"/>
    </xf>
    <xf numFmtId="0" fontId="4" fillId="33" borderId="18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center"/>
    </xf>
    <xf numFmtId="219" fontId="4" fillId="33" borderId="18" xfId="0" applyNumberFormat="1" applyFont="1" applyFill="1" applyBorder="1" applyAlignment="1">
      <alignment horizontal="center"/>
    </xf>
    <xf numFmtId="1" fontId="4" fillId="33" borderId="18" xfId="0" applyNumberFormat="1" applyFont="1" applyFill="1" applyBorder="1" applyAlignment="1">
      <alignment horizontal="center"/>
    </xf>
    <xf numFmtId="219" fontId="4" fillId="33" borderId="23" xfId="0" applyNumberFormat="1" applyFont="1" applyFill="1" applyBorder="1" applyAlignment="1">
      <alignment horizontal="center"/>
    </xf>
    <xf numFmtId="0" fontId="8" fillId="33" borderId="25" xfId="0" applyFont="1" applyFill="1" applyBorder="1" applyAlignment="1">
      <alignment/>
    </xf>
    <xf numFmtId="0" fontId="8" fillId="33" borderId="0" xfId="0" applyFont="1" applyFill="1" applyAlignment="1">
      <alignment/>
    </xf>
    <xf numFmtId="0" fontId="4" fillId="0" borderId="0" xfId="0" applyFont="1" applyFill="1" applyAlignment="1">
      <alignment/>
    </xf>
    <xf numFmtId="238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46" xfId="0" applyFont="1" applyFill="1" applyBorder="1" applyAlignment="1" quotePrefix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/>
    </xf>
    <xf numFmtId="238" fontId="4" fillId="0" borderId="46" xfId="0" applyNumberFormat="1" applyFont="1" applyFill="1" applyBorder="1" applyAlignment="1">
      <alignment horizontal="center" vertical="center" wrapText="1"/>
    </xf>
    <xf numFmtId="238" fontId="4" fillId="0" borderId="46" xfId="36" applyNumberFormat="1" applyFont="1" applyFill="1" applyBorder="1" applyAlignment="1">
      <alignment/>
    </xf>
    <xf numFmtId="225" fontId="4" fillId="0" borderId="46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50" xfId="0" applyFont="1" applyFill="1" applyBorder="1" applyAlignment="1" quotePrefix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238" fontId="4" fillId="0" borderId="50" xfId="0" applyNumberFormat="1" applyFont="1" applyFill="1" applyBorder="1" applyAlignment="1">
      <alignment horizontal="center" vertical="center" wrapText="1"/>
    </xf>
    <xf numFmtId="238" fontId="4" fillId="0" borderId="50" xfId="36" applyNumberFormat="1" applyFont="1" applyFill="1" applyBorder="1" applyAlignment="1">
      <alignment/>
    </xf>
    <xf numFmtId="225" fontId="4" fillId="0" borderId="50" xfId="0" applyNumberFormat="1" applyFont="1" applyFill="1" applyBorder="1" applyAlignment="1">
      <alignment horizontal="center"/>
    </xf>
    <xf numFmtId="0" fontId="4" fillId="0" borderId="54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56" xfId="0" applyFont="1" applyFill="1" applyBorder="1" applyAlignment="1">
      <alignment/>
    </xf>
    <xf numFmtId="0" fontId="4" fillId="0" borderId="57" xfId="0" applyFont="1" applyFill="1" applyBorder="1" applyAlignment="1">
      <alignment/>
    </xf>
    <xf numFmtId="0" fontId="4" fillId="0" borderId="26" xfId="0" applyFont="1" applyFill="1" applyBorder="1" applyAlignment="1">
      <alignment horizontal="center" vertical="center"/>
    </xf>
    <xf numFmtId="238" fontId="4" fillId="0" borderId="26" xfId="36" applyNumberFormat="1" applyFont="1" applyFill="1" applyBorder="1" applyAlignment="1">
      <alignment horizontal="center" vertical="center"/>
    </xf>
    <xf numFmtId="219" fontId="4" fillId="0" borderId="26" xfId="0" applyNumberFormat="1" applyFont="1" applyFill="1" applyBorder="1" applyAlignment="1">
      <alignment vertical="center"/>
    </xf>
    <xf numFmtId="0" fontId="4" fillId="0" borderId="58" xfId="0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238" fontId="4" fillId="0" borderId="50" xfId="0" applyNumberFormat="1" applyFont="1" applyFill="1" applyBorder="1" applyAlignment="1">
      <alignment/>
    </xf>
    <xf numFmtId="238" fontId="4" fillId="0" borderId="50" xfId="0" applyNumberFormat="1" applyFont="1" applyFill="1" applyBorder="1" applyAlignment="1">
      <alignment horizontal="center"/>
    </xf>
    <xf numFmtId="219" fontId="4" fillId="0" borderId="50" xfId="0" applyNumberFormat="1" applyFont="1" applyFill="1" applyBorder="1" applyAlignment="1">
      <alignment/>
    </xf>
    <xf numFmtId="238" fontId="4" fillId="0" borderId="50" xfId="36" applyNumberFormat="1" applyFont="1" applyFill="1" applyBorder="1" applyAlignment="1">
      <alignment horizontal="center"/>
    </xf>
    <xf numFmtId="0" fontId="4" fillId="0" borderId="60" xfId="0" applyFont="1" applyFill="1" applyBorder="1" applyAlignment="1" quotePrefix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238" fontId="4" fillId="0" borderId="60" xfId="36" applyNumberFormat="1" applyFont="1" applyFill="1" applyBorder="1" applyAlignment="1">
      <alignment horizontal="center"/>
    </xf>
    <xf numFmtId="238" fontId="4" fillId="0" borderId="60" xfId="36" applyNumberFormat="1" applyFont="1" applyFill="1" applyBorder="1" applyAlignment="1">
      <alignment/>
    </xf>
    <xf numFmtId="225" fontId="4" fillId="0" borderId="60" xfId="0" applyNumberFormat="1" applyFont="1" applyFill="1" applyBorder="1" applyAlignment="1">
      <alignment horizontal="center"/>
    </xf>
    <xf numFmtId="219" fontId="4" fillId="0" borderId="60" xfId="0" applyNumberFormat="1" applyFont="1" applyFill="1" applyBorder="1" applyAlignment="1">
      <alignment/>
    </xf>
    <xf numFmtId="219" fontId="4" fillId="0" borderId="64" xfId="0" applyNumberFormat="1" applyFont="1" applyFill="1" applyBorder="1" applyAlignment="1">
      <alignment/>
    </xf>
    <xf numFmtId="224" fontId="4" fillId="0" borderId="32" xfId="36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219" fontId="4" fillId="0" borderId="54" xfId="0" applyNumberFormat="1" applyFont="1" applyFill="1" applyBorder="1" applyAlignment="1">
      <alignment/>
    </xf>
    <xf numFmtId="238" fontId="4" fillId="0" borderId="32" xfId="36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64" xfId="0" applyFont="1" applyFill="1" applyBorder="1" applyAlignment="1" quotePrefix="1">
      <alignment horizontal="center"/>
    </xf>
    <xf numFmtId="0" fontId="4" fillId="0" borderId="65" xfId="0" applyFont="1" applyFill="1" applyBorder="1" applyAlignment="1">
      <alignment horizontal="center"/>
    </xf>
    <xf numFmtId="238" fontId="4" fillId="0" borderId="64" xfId="36" applyNumberFormat="1" applyFont="1" applyFill="1" applyBorder="1" applyAlignment="1">
      <alignment horizontal="center"/>
    </xf>
    <xf numFmtId="238" fontId="4" fillId="0" borderId="64" xfId="36" applyNumberFormat="1" applyFont="1" applyFill="1" applyBorder="1" applyAlignment="1">
      <alignment/>
    </xf>
    <xf numFmtId="225" fontId="4" fillId="0" borderId="64" xfId="0" applyNumberFormat="1" applyFont="1" applyFill="1" applyBorder="1" applyAlignment="1">
      <alignment horizontal="center"/>
    </xf>
    <xf numFmtId="219" fontId="4" fillId="0" borderId="46" xfId="0" applyNumberFormat="1" applyFont="1" applyFill="1" applyBorder="1" applyAlignment="1">
      <alignment/>
    </xf>
    <xf numFmtId="238" fontId="4" fillId="0" borderId="50" xfId="36" applyNumberFormat="1" applyFont="1" applyFill="1" applyBorder="1" applyAlignment="1">
      <alignment horizontal="center" vertical="top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238" fontId="4" fillId="0" borderId="23" xfId="36" applyNumberFormat="1" applyFont="1" applyFill="1" applyBorder="1" applyAlignment="1">
      <alignment horizontal="center"/>
    </xf>
    <xf numFmtId="238" fontId="4" fillId="0" borderId="23" xfId="36" applyNumberFormat="1" applyFont="1" applyFill="1" applyBorder="1" applyAlignment="1">
      <alignment/>
    </xf>
    <xf numFmtId="225" fontId="4" fillId="0" borderId="23" xfId="0" applyNumberFormat="1" applyFont="1" applyFill="1" applyBorder="1" applyAlignment="1">
      <alignment horizontal="center"/>
    </xf>
    <xf numFmtId="219" fontId="4" fillId="0" borderId="23" xfId="0" applyNumberFormat="1" applyFont="1" applyFill="1" applyBorder="1" applyAlignment="1">
      <alignment/>
    </xf>
    <xf numFmtId="219" fontId="4" fillId="0" borderId="26" xfId="0" applyNumberFormat="1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224" fontId="4" fillId="0" borderId="50" xfId="36" applyNumberFormat="1" applyFont="1" applyFill="1" applyBorder="1" applyAlignment="1">
      <alignment horizontal="center"/>
    </xf>
    <xf numFmtId="0" fontId="4" fillId="0" borderId="54" xfId="0" applyFont="1" applyFill="1" applyBorder="1" applyAlignment="1" quotePrefix="1">
      <alignment horizontal="center"/>
    </xf>
    <xf numFmtId="224" fontId="4" fillId="0" borderId="23" xfId="36" applyNumberFormat="1" applyFont="1" applyFill="1" applyBorder="1" applyAlignment="1">
      <alignment horizontal="center"/>
    </xf>
    <xf numFmtId="224" fontId="4" fillId="0" borderId="26" xfId="36" applyNumberFormat="1" applyFont="1" applyFill="1" applyBorder="1" applyAlignment="1">
      <alignment horizontal="center" vertical="center"/>
    </xf>
    <xf numFmtId="0" fontId="4" fillId="0" borderId="0" xfId="36" applyNumberFormat="1" applyFont="1" applyFill="1" applyBorder="1" applyAlignment="1">
      <alignment horizontal="center"/>
    </xf>
    <xf numFmtId="238" fontId="4" fillId="0" borderId="0" xfId="36" applyNumberFormat="1" applyFont="1" applyFill="1" applyBorder="1" applyAlignment="1">
      <alignment horizontal="center"/>
    </xf>
    <xf numFmtId="224" fontId="4" fillId="0" borderId="0" xfId="36" applyNumberFormat="1" applyFont="1" applyFill="1" applyBorder="1" applyAlignment="1">
      <alignment horizontal="center"/>
    </xf>
    <xf numFmtId="194" fontId="4" fillId="0" borderId="0" xfId="0" applyNumberFormat="1" applyFont="1" applyFill="1" applyAlignment="1">
      <alignment/>
    </xf>
    <xf numFmtId="225" fontId="4" fillId="0" borderId="0" xfId="0" applyNumberFormat="1" applyFont="1" applyFill="1" applyBorder="1" applyAlignment="1">
      <alignment horizontal="center"/>
    </xf>
    <xf numFmtId="219" fontId="4" fillId="0" borderId="0" xfId="0" applyNumberFormat="1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67" xfId="0" applyFont="1" applyBorder="1" applyAlignment="1">
      <alignment horizontal="center" vertical="center"/>
    </xf>
    <xf numFmtId="219" fontId="6" fillId="0" borderId="37" xfId="0" applyNumberFormat="1" applyFont="1" applyBorder="1" applyAlignment="1">
      <alignment horizontal="center" vertical="center"/>
    </xf>
    <xf numFmtId="225" fontId="6" fillId="0" borderId="37" xfId="0" applyNumberFormat="1" applyFont="1" applyBorder="1" applyAlignment="1">
      <alignment horizontal="center" vertical="center"/>
    </xf>
    <xf numFmtId="194" fontId="6" fillId="0" borderId="37" xfId="36" applyFont="1" applyBorder="1" applyAlignment="1">
      <alignment horizontal="center" vertical="center"/>
    </xf>
    <xf numFmtId="224" fontId="6" fillId="0" borderId="37" xfId="36" applyNumberFormat="1" applyFont="1" applyBorder="1" applyAlignment="1">
      <alignment horizontal="center" vertical="center"/>
    </xf>
    <xf numFmtId="0" fontId="6" fillId="0" borderId="38" xfId="0" applyFont="1" applyBorder="1" applyAlignment="1">
      <alignment/>
    </xf>
    <xf numFmtId="0" fontId="44" fillId="0" borderId="0" xfId="0" applyFont="1" applyAlignment="1">
      <alignment horizontal="right" vertical="center"/>
    </xf>
    <xf numFmtId="224" fontId="4" fillId="0" borderId="21" xfId="36" applyNumberFormat="1" applyFont="1" applyFill="1" applyBorder="1" applyAlignment="1">
      <alignment horizontal="center"/>
    </xf>
    <xf numFmtId="224" fontId="4" fillId="0" borderId="36" xfId="36" applyNumberFormat="1" applyFont="1" applyFill="1" applyBorder="1" applyAlignment="1">
      <alignment horizontal="center"/>
    </xf>
    <xf numFmtId="219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24" fontId="4" fillId="0" borderId="10" xfId="36" applyNumberFormat="1" applyFont="1" applyFill="1" applyBorder="1" applyAlignment="1">
      <alignment horizontal="center"/>
    </xf>
    <xf numFmtId="224" fontId="4" fillId="0" borderId="26" xfId="36" applyNumberFormat="1" applyFont="1" applyFill="1" applyBorder="1" applyAlignment="1">
      <alignment horizontal="center"/>
    </xf>
    <xf numFmtId="0" fontId="8" fillId="0" borderId="40" xfId="0" applyFont="1" applyFill="1" applyBorder="1" applyAlignment="1">
      <alignment/>
    </xf>
    <xf numFmtId="0" fontId="4" fillId="33" borderId="17" xfId="0" applyFont="1" applyFill="1" applyBorder="1" applyAlignment="1" quotePrefix="1">
      <alignment horizontal="center"/>
    </xf>
    <xf numFmtId="0" fontId="4" fillId="33" borderId="18" xfId="0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194" fontId="4" fillId="0" borderId="33" xfId="36" applyNumberFormat="1" applyFont="1" applyFill="1" applyBorder="1" applyAlignment="1">
      <alignment horizontal="center"/>
    </xf>
    <xf numFmtId="194" fontId="4" fillId="0" borderId="33" xfId="36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68" xfId="0" applyFont="1" applyFill="1" applyBorder="1" applyAlignment="1">
      <alignment horizontal="center"/>
    </xf>
    <xf numFmtId="0" fontId="4" fillId="0" borderId="68" xfId="0" applyFont="1" applyFill="1" applyBorder="1" applyAlignment="1" quotePrefix="1">
      <alignment horizontal="center"/>
    </xf>
    <xf numFmtId="0" fontId="4" fillId="0" borderId="68" xfId="0" applyFont="1" applyFill="1" applyBorder="1" applyAlignment="1">
      <alignment/>
    </xf>
    <xf numFmtId="219" fontId="4" fillId="0" borderId="68" xfId="0" applyNumberFormat="1" applyFont="1" applyFill="1" applyBorder="1" applyAlignment="1">
      <alignment horizontal="center"/>
    </xf>
    <xf numFmtId="1" fontId="4" fillId="0" borderId="68" xfId="0" applyNumberFormat="1" applyFont="1" applyFill="1" applyBorder="1" applyAlignment="1">
      <alignment horizontal="center"/>
    </xf>
    <xf numFmtId="0" fontId="4" fillId="0" borderId="0" xfId="0" applyFont="1" applyFill="1" applyBorder="1" applyAlignment="1" quotePrefix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9" fontId="4" fillId="0" borderId="69" xfId="0" applyNumberFormat="1" applyFont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4" fillId="0" borderId="7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7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vertical="center" wrapText="1"/>
    </xf>
    <xf numFmtId="0" fontId="4" fillId="0" borderId="26" xfId="36" applyNumberFormat="1" applyFont="1" applyFill="1" applyBorder="1" applyAlignment="1">
      <alignment horizontal="center" vertical="center"/>
    </xf>
    <xf numFmtId="0" fontId="4" fillId="0" borderId="33" xfId="36" applyNumberFormat="1" applyFont="1" applyFill="1" applyBorder="1" applyAlignment="1">
      <alignment horizontal="center" vertical="center"/>
    </xf>
    <xf numFmtId="0" fontId="4" fillId="0" borderId="80" xfId="36" applyNumberFormat="1" applyFont="1" applyFill="1" applyBorder="1" applyAlignment="1">
      <alignment horizontal="center" vertical="center"/>
    </xf>
    <xf numFmtId="0" fontId="4" fillId="0" borderId="81" xfId="36" applyNumberFormat="1" applyFont="1" applyFill="1" applyBorder="1" applyAlignment="1">
      <alignment horizontal="center" vertical="center"/>
    </xf>
    <xf numFmtId="0" fontId="4" fillId="0" borderId="82" xfId="36" applyNumberFormat="1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4" fillId="0" borderId="68" xfId="36" applyNumberFormat="1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238" fontId="4" fillId="0" borderId="21" xfId="0" applyNumberFormat="1" applyFont="1" applyFill="1" applyBorder="1" applyAlignment="1">
      <alignment horizontal="center" vertical="center" wrapText="1"/>
    </xf>
    <xf numFmtId="238" fontId="8" fillId="0" borderId="23" xfId="0" applyNumberFormat="1" applyFont="1" applyFill="1" applyBorder="1" applyAlignment="1">
      <alignment horizontal="center" vertical="center" wrapText="1"/>
    </xf>
    <xf numFmtId="238" fontId="8" fillId="0" borderId="26" xfId="0" applyNumberFormat="1" applyFont="1" applyFill="1" applyBorder="1" applyAlignment="1">
      <alignment horizontal="center" vertical="center" wrapText="1"/>
    </xf>
    <xf numFmtId="238" fontId="6" fillId="0" borderId="0" xfId="0" applyNumberFormat="1" applyFont="1" applyFill="1" applyAlignment="1">
      <alignment horizontal="center"/>
    </xf>
    <xf numFmtId="238" fontId="4" fillId="0" borderId="0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4" fillId="0" borderId="21" xfId="36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3" fontId="4" fillId="0" borderId="33" xfId="36" applyNumberFormat="1" applyFont="1" applyFill="1" applyBorder="1" applyAlignment="1">
      <alignment horizontal="center" vertical="center"/>
    </xf>
    <xf numFmtId="3" fontId="4" fillId="0" borderId="80" xfId="36" applyNumberFormat="1" applyFont="1" applyFill="1" applyBorder="1" applyAlignment="1">
      <alignment horizontal="center" vertical="center"/>
    </xf>
    <xf numFmtId="3" fontId="4" fillId="0" borderId="81" xfId="36" applyNumberFormat="1" applyFont="1" applyFill="1" applyBorder="1" applyAlignment="1">
      <alignment horizontal="center" vertical="center"/>
    </xf>
    <xf numFmtId="238" fontId="8" fillId="0" borderId="23" xfId="0" applyNumberFormat="1" applyFont="1" applyFill="1" applyBorder="1" applyAlignment="1">
      <alignment vertical="center" wrapText="1"/>
    </xf>
    <xf numFmtId="238" fontId="8" fillId="0" borderId="26" xfId="0" applyNumberFormat="1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/>
    </xf>
    <xf numFmtId="0" fontId="4" fillId="0" borderId="80" xfId="0" applyFont="1" applyFill="1" applyBorder="1" applyAlignment="1">
      <alignment horizontal="center"/>
    </xf>
    <xf numFmtId="0" fontId="4" fillId="0" borderId="35" xfId="36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542925</xdr:colOff>
      <xdr:row>3</xdr:row>
      <xdr:rowOff>66675</xdr:rowOff>
    </xdr:from>
    <xdr:to>
      <xdr:col>16</xdr:col>
      <xdr:colOff>533400</xdr:colOff>
      <xdr:row>3</xdr:row>
      <xdr:rowOff>438150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667750" y="1019175"/>
          <a:ext cx="13906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Date  </a:t>
          </a: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24 มิถุนายน 2562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142875</xdr:colOff>
      <xdr:row>1</xdr:row>
      <xdr:rowOff>238125</xdr:rowOff>
    </xdr:from>
    <xdr:to>
      <xdr:col>21</xdr:col>
      <xdr:colOff>428625</xdr:colOff>
      <xdr:row>2</xdr:row>
      <xdr:rowOff>314325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20350" y="333375"/>
          <a:ext cx="13906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Date  </a:t>
          </a: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24 มิถุนายน 2562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409575</xdr:colOff>
      <xdr:row>2</xdr:row>
      <xdr:rowOff>9525</xdr:rowOff>
    </xdr:from>
    <xdr:to>
      <xdr:col>21</xdr:col>
      <xdr:colOff>495300</xdr:colOff>
      <xdr:row>3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1468100" y="438150"/>
          <a:ext cx="13906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Date  </a:t>
          </a: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24 มิถุนายน 2562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1</xdr:row>
      <xdr:rowOff>57150</xdr:rowOff>
    </xdr:from>
    <xdr:to>
      <xdr:col>10</xdr:col>
      <xdr:colOff>628650</xdr:colOff>
      <xdr:row>2</xdr:row>
      <xdr:rowOff>190500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753100" y="333375"/>
          <a:ext cx="13430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Date  </a:t>
          </a:r>
          <a:r>
            <a:rPr lang="en-US" cap="none" sz="1400" b="1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24 มิถุนายน 2562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9"/>
  <sheetViews>
    <sheetView zoomScalePageLayoutView="0" workbookViewId="0" topLeftCell="A1">
      <selection activeCell="S4" sqref="S4"/>
    </sheetView>
  </sheetViews>
  <sheetFormatPr defaultColWidth="9.33203125" defaultRowHeight="21"/>
  <cols>
    <col min="1" max="1" width="19.33203125" style="4" customWidth="1"/>
    <col min="2" max="2" width="13.33203125" style="4" customWidth="1"/>
    <col min="3" max="3" width="9.66015625" style="4" customWidth="1"/>
    <col min="4" max="4" width="10.66015625" style="4" customWidth="1"/>
    <col min="5" max="5" width="8.83203125" style="4" customWidth="1"/>
    <col min="6" max="6" width="7.66015625" style="4" customWidth="1"/>
    <col min="7" max="7" width="7.16015625" style="4" customWidth="1"/>
    <col min="8" max="8" width="8.83203125" style="4" customWidth="1"/>
    <col min="9" max="9" width="10.83203125" style="4" customWidth="1"/>
    <col min="10" max="10" width="10.16015625" style="4" customWidth="1"/>
    <col min="11" max="11" width="9.5" style="4" customWidth="1"/>
    <col min="12" max="12" width="7.33203125" style="4" customWidth="1"/>
    <col min="13" max="13" width="8.83203125" style="4" customWidth="1"/>
    <col min="14" max="15" width="10" style="4" customWidth="1"/>
    <col min="16" max="16" width="14.5" style="4" customWidth="1"/>
    <col min="17" max="17" width="11.5" style="4" customWidth="1"/>
    <col min="18" max="16384" width="9.33203125" style="4" customWidth="1"/>
  </cols>
  <sheetData>
    <row r="1" ht="10.5" customHeight="1"/>
    <row r="2" spans="1:17" s="6" customFormat="1" ht="32.25" customHeight="1">
      <c r="A2" s="241" t="s">
        <v>180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</row>
    <row r="3" spans="1:22" ht="32.25" customHeight="1">
      <c r="A3" s="241" t="s">
        <v>322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5"/>
      <c r="S3" s="5"/>
      <c r="T3" s="5"/>
      <c r="U3" s="5"/>
      <c r="V3" s="5"/>
    </row>
    <row r="4" spans="1:17" ht="37.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242"/>
      <c r="P4" s="242"/>
      <c r="Q4" s="242"/>
    </row>
    <row r="5" spans="1:17" s="12" customFormat="1" ht="24" customHeight="1">
      <c r="A5" s="8"/>
      <c r="B5" s="9" t="s">
        <v>2</v>
      </c>
      <c r="C5" s="10" t="s">
        <v>3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 t="s">
        <v>4</v>
      </c>
      <c r="Q5" s="11"/>
    </row>
    <row r="6" spans="1:17" s="12" customFormat="1" ht="26.25" customHeight="1">
      <c r="A6" s="13" t="s">
        <v>34</v>
      </c>
      <c r="B6" s="14" t="s">
        <v>6</v>
      </c>
      <c r="C6" s="14" t="s">
        <v>7</v>
      </c>
      <c r="D6" s="14" t="s">
        <v>8</v>
      </c>
      <c r="E6" s="14" t="s">
        <v>41</v>
      </c>
      <c r="F6" s="14" t="s">
        <v>43</v>
      </c>
      <c r="G6" s="14" t="s">
        <v>45</v>
      </c>
      <c r="H6" s="14" t="s">
        <v>46</v>
      </c>
      <c r="I6" s="14" t="s">
        <v>10</v>
      </c>
      <c r="J6" s="14" t="s">
        <v>9</v>
      </c>
      <c r="K6" s="14" t="s">
        <v>11</v>
      </c>
      <c r="L6" s="14" t="s">
        <v>12</v>
      </c>
      <c r="M6" s="14" t="s">
        <v>13</v>
      </c>
      <c r="N6" s="14" t="s">
        <v>14</v>
      </c>
      <c r="O6" s="14" t="s">
        <v>15</v>
      </c>
      <c r="P6" s="14" t="s">
        <v>16</v>
      </c>
      <c r="Q6" s="15" t="s">
        <v>17</v>
      </c>
    </row>
    <row r="7" spans="1:17" s="12" customFormat="1" ht="26.25" customHeight="1">
      <c r="A7" s="16"/>
      <c r="B7" s="1" t="s">
        <v>5</v>
      </c>
      <c r="C7" s="1"/>
      <c r="D7" s="1"/>
      <c r="E7" s="1" t="s">
        <v>42</v>
      </c>
      <c r="F7" s="1" t="s">
        <v>44</v>
      </c>
      <c r="G7" s="1" t="s">
        <v>18</v>
      </c>
      <c r="H7" s="1" t="s">
        <v>18</v>
      </c>
      <c r="I7" s="1" t="s">
        <v>18</v>
      </c>
      <c r="J7" s="1"/>
      <c r="K7" s="1"/>
      <c r="L7" s="1"/>
      <c r="M7" s="1" t="s">
        <v>19</v>
      </c>
      <c r="N7" s="1" t="s">
        <v>20</v>
      </c>
      <c r="O7" s="1"/>
      <c r="P7" s="1" t="s">
        <v>21</v>
      </c>
      <c r="Q7" s="2"/>
    </row>
    <row r="8" spans="1:17" ht="29.25" customHeight="1">
      <c r="A8" s="3" t="s">
        <v>35</v>
      </c>
      <c r="B8" s="17">
        <f>บำรุง!F174</f>
        <v>696.2940000000001</v>
      </c>
      <c r="C8" s="17">
        <f>บำรุง!H174</f>
        <v>3.267</v>
      </c>
      <c r="D8" s="17">
        <f>บำรุง!I174</f>
        <v>464.49800000000005</v>
      </c>
      <c r="E8" s="17">
        <f>บำรุง!J174</f>
        <v>0</v>
      </c>
      <c r="F8" s="17">
        <f>บำรุง!K174</f>
        <v>0</v>
      </c>
      <c r="G8" s="17">
        <f>บำรุง!L174</f>
        <v>0</v>
      </c>
      <c r="H8" s="17">
        <f>บำรุง!M174</f>
        <v>10.75</v>
      </c>
      <c r="I8" s="17">
        <f>บำรุง!N174</f>
        <v>113.807</v>
      </c>
      <c r="J8" s="17">
        <f>บำรุง!O174</f>
        <v>149.346</v>
      </c>
      <c r="K8" s="17">
        <f>บำรุง!P174</f>
        <v>8.174999999999999</v>
      </c>
      <c r="L8" s="17">
        <f>บำรุง!Q174</f>
        <v>0</v>
      </c>
      <c r="M8" s="17">
        <f>บำรุง!R174</f>
        <v>0</v>
      </c>
      <c r="N8" s="17">
        <f>บำรุง!S174</f>
        <v>750.972</v>
      </c>
      <c r="O8" s="17">
        <f>บำรุง!T174</f>
        <v>0</v>
      </c>
      <c r="P8" s="17">
        <f>บำรุง!U174</f>
        <v>750.972</v>
      </c>
      <c r="Q8" s="20"/>
    </row>
    <row r="9" spans="1:17" ht="29.25" customHeight="1">
      <c r="A9" s="18" t="s">
        <v>36</v>
      </c>
      <c r="B9" s="19" t="s">
        <v>23</v>
      </c>
      <c r="C9" s="19" t="s">
        <v>23</v>
      </c>
      <c r="D9" s="19" t="s">
        <v>23</v>
      </c>
      <c r="E9" s="19" t="s">
        <v>23</v>
      </c>
      <c r="F9" s="19" t="s">
        <v>23</v>
      </c>
      <c r="G9" s="19" t="s">
        <v>23</v>
      </c>
      <c r="H9" s="19" t="s">
        <v>23</v>
      </c>
      <c r="I9" s="19" t="s">
        <v>23</v>
      </c>
      <c r="J9" s="19" t="s">
        <v>23</v>
      </c>
      <c r="K9" s="19" t="s">
        <v>23</v>
      </c>
      <c r="L9" s="19" t="s">
        <v>23</v>
      </c>
      <c r="M9" s="19" t="s">
        <v>23</v>
      </c>
      <c r="N9" s="19" t="s">
        <v>23</v>
      </c>
      <c r="O9" s="19" t="s">
        <v>23</v>
      </c>
      <c r="P9" s="19" t="s">
        <v>23</v>
      </c>
      <c r="Q9" s="21"/>
    </row>
    <row r="10" spans="1:17" ht="29.25" customHeight="1" thickBot="1">
      <c r="A10" s="18" t="s">
        <v>37</v>
      </c>
      <c r="B10" s="19" t="s">
        <v>23</v>
      </c>
      <c r="C10" s="19" t="s">
        <v>23</v>
      </c>
      <c r="D10" s="19" t="s">
        <v>23</v>
      </c>
      <c r="E10" s="19" t="s">
        <v>23</v>
      </c>
      <c r="F10" s="19" t="s">
        <v>23</v>
      </c>
      <c r="G10" s="19" t="s">
        <v>23</v>
      </c>
      <c r="H10" s="19" t="s">
        <v>23</v>
      </c>
      <c r="I10" s="19" t="s">
        <v>23</v>
      </c>
      <c r="J10" s="19" t="s">
        <v>23</v>
      </c>
      <c r="K10" s="19" t="s">
        <v>23</v>
      </c>
      <c r="L10" s="19" t="s">
        <v>23</v>
      </c>
      <c r="M10" s="19" t="s">
        <v>23</v>
      </c>
      <c r="N10" s="19" t="s">
        <v>23</v>
      </c>
      <c r="O10" s="19" t="s">
        <v>23</v>
      </c>
      <c r="P10" s="19" t="s">
        <v>23</v>
      </c>
      <c r="Q10" s="212"/>
    </row>
    <row r="11" spans="1:17" s="7" customFormat="1" ht="36.75" customHeight="1" thickBot="1">
      <c r="A11" s="213" t="s">
        <v>38</v>
      </c>
      <c r="B11" s="214">
        <f>SUM(B8:B10)</f>
        <v>696.2940000000001</v>
      </c>
      <c r="C11" s="214">
        <f aca="true" t="shared" si="0" ref="C11:O11">SUM(C8:C10)</f>
        <v>3.267</v>
      </c>
      <c r="D11" s="214">
        <f t="shared" si="0"/>
        <v>464.49800000000005</v>
      </c>
      <c r="E11" s="215">
        <f t="shared" si="0"/>
        <v>0</v>
      </c>
      <c r="F11" s="215">
        <f t="shared" si="0"/>
        <v>0</v>
      </c>
      <c r="G11" s="215">
        <f t="shared" si="0"/>
        <v>0</v>
      </c>
      <c r="H11" s="216">
        <f t="shared" si="0"/>
        <v>10.75</v>
      </c>
      <c r="I11" s="217">
        <f t="shared" si="0"/>
        <v>113.807</v>
      </c>
      <c r="J11" s="214">
        <f t="shared" si="0"/>
        <v>149.346</v>
      </c>
      <c r="K11" s="214">
        <f t="shared" si="0"/>
        <v>8.174999999999999</v>
      </c>
      <c r="L11" s="217">
        <f t="shared" si="0"/>
        <v>0</v>
      </c>
      <c r="M11" s="217">
        <f t="shared" si="0"/>
        <v>0</v>
      </c>
      <c r="N11" s="214">
        <f>SUM(N8:N10)</f>
        <v>750.972</v>
      </c>
      <c r="O11" s="214">
        <f t="shared" si="0"/>
        <v>0</v>
      </c>
      <c r="P11" s="217">
        <f>SUM(P8:P10)</f>
        <v>750.972</v>
      </c>
      <c r="Q11" s="218"/>
    </row>
    <row r="12" ht="23.25" customHeight="1"/>
    <row r="13" spans="2:16" ht="23.25" customHeight="1">
      <c r="B13" s="44"/>
      <c r="P13" s="44"/>
    </row>
    <row r="14" spans="2:16" ht="23.25" customHeight="1" hidden="1">
      <c r="B14" s="44"/>
      <c r="N14" s="44"/>
      <c r="P14" s="44"/>
    </row>
    <row r="15" spans="10:16" ht="23.25" customHeight="1" hidden="1">
      <c r="J15" s="240" t="s">
        <v>216</v>
      </c>
      <c r="K15" s="240"/>
      <c r="L15" s="240"/>
      <c r="M15" s="240"/>
      <c r="N15" s="240"/>
      <c r="O15" s="240"/>
      <c r="P15" s="44"/>
    </row>
    <row r="16" spans="10:18" ht="23.25" customHeight="1" hidden="1">
      <c r="J16" s="240" t="s">
        <v>291</v>
      </c>
      <c r="K16" s="240"/>
      <c r="L16" s="240"/>
      <c r="M16" s="240"/>
      <c r="N16" s="240"/>
      <c r="O16" s="240"/>
      <c r="P16" s="100"/>
      <c r="Q16" s="100"/>
      <c r="R16" s="100"/>
    </row>
    <row r="17" spans="10:15" ht="23.25" customHeight="1" hidden="1">
      <c r="J17" s="240" t="s">
        <v>179</v>
      </c>
      <c r="K17" s="240"/>
      <c r="L17" s="240"/>
      <c r="M17" s="240"/>
      <c r="N17" s="240"/>
      <c r="O17" s="240"/>
    </row>
    <row r="18" spans="11:16" ht="21">
      <c r="K18" s="22"/>
      <c r="L18" s="22"/>
      <c r="M18" s="22"/>
      <c r="N18" s="22"/>
      <c r="O18" s="22"/>
      <c r="P18" s="51"/>
    </row>
    <row r="19" spans="11:15" ht="21">
      <c r="K19" s="22"/>
      <c r="L19" s="22"/>
      <c r="M19" s="22"/>
      <c r="N19" s="22"/>
      <c r="O19" s="22"/>
    </row>
  </sheetData>
  <sheetProtection/>
  <mergeCells count="6">
    <mergeCell ref="J17:O17"/>
    <mergeCell ref="J16:O16"/>
    <mergeCell ref="A2:Q2"/>
    <mergeCell ref="A3:Q3"/>
    <mergeCell ref="J15:O15"/>
    <mergeCell ref="O4:Q4"/>
  </mergeCells>
  <printOptions/>
  <pageMargins left="0.46" right="0" top="0.5905511811023623" bottom="0.2362204724409449" header="0.4330708661417323" footer="0.1968503937007874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074"/>
  <sheetViews>
    <sheetView zoomScalePageLayoutView="0" workbookViewId="0" topLeftCell="A1">
      <selection activeCell="A2" sqref="A2:V2"/>
    </sheetView>
  </sheetViews>
  <sheetFormatPr defaultColWidth="9.33203125" defaultRowHeight="21"/>
  <cols>
    <col min="1" max="1" width="9.33203125" style="37" customWidth="1"/>
    <col min="2" max="2" width="9.16015625" style="37" customWidth="1"/>
    <col min="3" max="3" width="24.66015625" style="37" customWidth="1"/>
    <col min="4" max="5" width="9.83203125" style="37" customWidth="1"/>
    <col min="6" max="6" width="10" style="37" customWidth="1"/>
    <col min="7" max="7" width="7.16015625" style="37" customWidth="1"/>
    <col min="8" max="8" width="7.5" style="37" customWidth="1"/>
    <col min="9" max="9" width="10" style="37" customWidth="1"/>
    <col min="10" max="10" width="7.83203125" style="37" customWidth="1"/>
    <col min="11" max="11" width="5.5" style="37" customWidth="1"/>
    <col min="12" max="12" width="5.83203125" style="37" customWidth="1"/>
    <col min="13" max="13" width="8.66015625" style="37" customWidth="1"/>
    <col min="14" max="14" width="11.16015625" style="37" customWidth="1"/>
    <col min="15" max="15" width="10.16015625" style="37" customWidth="1"/>
    <col min="16" max="16" width="8.5" style="37" customWidth="1"/>
    <col min="17" max="17" width="5.5" style="37" customWidth="1"/>
    <col min="18" max="18" width="8.83203125" style="37" customWidth="1"/>
    <col min="19" max="19" width="10.33203125" style="37" customWidth="1"/>
    <col min="20" max="20" width="8.33203125" style="37" customWidth="1"/>
    <col min="21" max="21" width="11" style="37" customWidth="1"/>
    <col min="22" max="22" width="7.66015625" style="37" customWidth="1"/>
    <col min="23" max="23" width="15.83203125" style="29" customWidth="1"/>
    <col min="24" max="16384" width="9.33203125" style="29" customWidth="1"/>
  </cols>
  <sheetData>
    <row r="1" ht="7.5" customHeight="1"/>
    <row r="2" spans="1:22" ht="26.25" customHeight="1">
      <c r="A2" s="243" t="s">
        <v>295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</row>
    <row r="3" spans="1:22" s="53" customFormat="1" ht="26.25" customHeight="1">
      <c r="A3" s="244" t="s">
        <v>226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</row>
    <row r="4" spans="1:22" s="53" customFormat="1" ht="9.75" customHeight="1" thickBo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 s="53" customFormat="1" ht="22.5" customHeight="1">
      <c r="A5" s="245" t="s">
        <v>55</v>
      </c>
      <c r="B5" s="248" t="s">
        <v>56</v>
      </c>
      <c r="C5" s="248" t="s">
        <v>0</v>
      </c>
      <c r="D5" s="248" t="s">
        <v>1</v>
      </c>
      <c r="E5" s="251"/>
      <c r="F5" s="248" t="s">
        <v>63</v>
      </c>
      <c r="G5" s="248" t="s">
        <v>57</v>
      </c>
      <c r="H5" s="248" t="s">
        <v>3</v>
      </c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2"/>
      <c r="U5" s="248" t="s">
        <v>70</v>
      </c>
      <c r="V5" s="255" t="s">
        <v>17</v>
      </c>
    </row>
    <row r="6" spans="1:22" ht="22.5" customHeight="1">
      <c r="A6" s="246"/>
      <c r="B6" s="249"/>
      <c r="C6" s="249"/>
      <c r="D6" s="250"/>
      <c r="E6" s="250"/>
      <c r="F6" s="249"/>
      <c r="G6" s="249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3"/>
      <c r="U6" s="249"/>
      <c r="V6" s="256"/>
    </row>
    <row r="7" spans="1:22" ht="22.5" customHeight="1">
      <c r="A7" s="246"/>
      <c r="B7" s="249"/>
      <c r="C7" s="249"/>
      <c r="D7" s="258" t="s">
        <v>5</v>
      </c>
      <c r="E7" s="258" t="s">
        <v>5</v>
      </c>
      <c r="F7" s="249"/>
      <c r="G7" s="249"/>
      <c r="H7" s="26" t="s">
        <v>48</v>
      </c>
      <c r="I7" s="26" t="s">
        <v>8</v>
      </c>
      <c r="J7" s="26" t="s">
        <v>41</v>
      </c>
      <c r="K7" s="26" t="s">
        <v>43</v>
      </c>
      <c r="L7" s="26" t="s">
        <v>45</v>
      </c>
      <c r="M7" s="26" t="s">
        <v>46</v>
      </c>
      <c r="N7" s="26" t="s">
        <v>10</v>
      </c>
      <c r="O7" s="26" t="s">
        <v>9</v>
      </c>
      <c r="P7" s="26" t="s">
        <v>11</v>
      </c>
      <c r="Q7" s="26" t="s">
        <v>12</v>
      </c>
      <c r="R7" s="26" t="s">
        <v>13</v>
      </c>
      <c r="S7" s="26" t="s">
        <v>14</v>
      </c>
      <c r="T7" s="24" t="s">
        <v>15</v>
      </c>
      <c r="U7" s="249"/>
      <c r="V7" s="256"/>
    </row>
    <row r="8" spans="1:22" ht="29.25" customHeight="1">
      <c r="A8" s="247"/>
      <c r="B8" s="250"/>
      <c r="C8" s="250"/>
      <c r="D8" s="250"/>
      <c r="E8" s="250"/>
      <c r="F8" s="250"/>
      <c r="G8" s="250"/>
      <c r="H8" s="35"/>
      <c r="I8" s="35"/>
      <c r="J8" s="35" t="s">
        <v>42</v>
      </c>
      <c r="K8" s="35" t="s">
        <v>44</v>
      </c>
      <c r="L8" s="35" t="s">
        <v>18</v>
      </c>
      <c r="M8" s="35" t="s">
        <v>18</v>
      </c>
      <c r="N8" s="35" t="s">
        <v>18</v>
      </c>
      <c r="O8" s="35"/>
      <c r="P8" s="35"/>
      <c r="Q8" s="35"/>
      <c r="R8" s="35" t="s">
        <v>19</v>
      </c>
      <c r="S8" s="35" t="s">
        <v>20</v>
      </c>
      <c r="T8" s="39"/>
      <c r="U8" s="250"/>
      <c r="V8" s="257"/>
    </row>
    <row r="9" spans="1:22" ht="25.5" customHeight="1">
      <c r="A9" s="54" t="s">
        <v>53</v>
      </c>
      <c r="B9" s="23" t="s">
        <v>22</v>
      </c>
      <c r="C9" s="30" t="s">
        <v>191</v>
      </c>
      <c r="D9" s="87" t="s">
        <v>145</v>
      </c>
      <c r="E9" s="87" t="s">
        <v>303</v>
      </c>
      <c r="F9" s="25">
        <v>3.304</v>
      </c>
      <c r="G9" s="87">
        <v>4</v>
      </c>
      <c r="H9" s="24" t="s">
        <v>23</v>
      </c>
      <c r="I9" s="24">
        <v>6.608</v>
      </c>
      <c r="J9" s="24" t="s">
        <v>23</v>
      </c>
      <c r="K9" s="24" t="s">
        <v>23</v>
      </c>
      <c r="L9" s="24" t="s">
        <v>23</v>
      </c>
      <c r="M9" s="24" t="s">
        <v>23</v>
      </c>
      <c r="N9" s="24" t="s">
        <v>23</v>
      </c>
      <c r="O9" s="24" t="s">
        <v>23</v>
      </c>
      <c r="P9" s="24" t="s">
        <v>23</v>
      </c>
      <c r="Q9" s="24" t="s">
        <v>23</v>
      </c>
      <c r="R9" s="24" t="s">
        <v>23</v>
      </c>
      <c r="S9" s="27">
        <f aca="true" t="shared" si="0" ref="S9:S27">SUM(H9:R9)</f>
        <v>6.608</v>
      </c>
      <c r="T9" s="24" t="s">
        <v>23</v>
      </c>
      <c r="U9" s="27">
        <f aca="true" t="shared" si="1" ref="U9:U27">SUM(S9:T9)</f>
        <v>6.608</v>
      </c>
      <c r="V9" s="91"/>
    </row>
    <row r="10" spans="1:22" ht="22.5" customHeight="1">
      <c r="A10" s="54"/>
      <c r="B10" s="23"/>
      <c r="C10" s="55"/>
      <c r="D10" s="87" t="s">
        <v>303</v>
      </c>
      <c r="E10" s="87" t="s">
        <v>304</v>
      </c>
      <c r="F10" s="25">
        <v>0.313</v>
      </c>
      <c r="G10" s="87">
        <v>6</v>
      </c>
      <c r="H10" s="24">
        <v>0.939</v>
      </c>
      <c r="I10" s="24" t="s">
        <v>23</v>
      </c>
      <c r="J10" s="24" t="s">
        <v>23</v>
      </c>
      <c r="K10" s="24" t="s">
        <v>23</v>
      </c>
      <c r="L10" s="24" t="s">
        <v>23</v>
      </c>
      <c r="M10" s="24" t="s">
        <v>23</v>
      </c>
      <c r="N10" s="24" t="s">
        <v>23</v>
      </c>
      <c r="O10" s="24" t="s">
        <v>23</v>
      </c>
      <c r="P10" s="24" t="s">
        <v>23</v>
      </c>
      <c r="Q10" s="24" t="s">
        <v>23</v>
      </c>
      <c r="R10" s="24" t="s">
        <v>23</v>
      </c>
      <c r="S10" s="27">
        <f t="shared" si="0"/>
        <v>0.939</v>
      </c>
      <c r="T10" s="24" t="s">
        <v>23</v>
      </c>
      <c r="U10" s="27">
        <f t="shared" si="1"/>
        <v>0.939</v>
      </c>
      <c r="V10" s="91"/>
    </row>
    <row r="11" spans="1:22" ht="22.5" customHeight="1">
      <c r="A11" s="54"/>
      <c r="B11" s="23"/>
      <c r="C11" s="30"/>
      <c r="D11" s="87" t="s">
        <v>304</v>
      </c>
      <c r="E11" s="87" t="s">
        <v>66</v>
      </c>
      <c r="F11" s="25">
        <v>1.79</v>
      </c>
      <c r="G11" s="87">
        <v>4</v>
      </c>
      <c r="H11" s="24" t="s">
        <v>23</v>
      </c>
      <c r="I11" s="25">
        <v>3.58</v>
      </c>
      <c r="J11" s="24" t="s">
        <v>23</v>
      </c>
      <c r="K11" s="24" t="s">
        <v>23</v>
      </c>
      <c r="L11" s="24" t="s">
        <v>23</v>
      </c>
      <c r="M11" s="24" t="s">
        <v>23</v>
      </c>
      <c r="N11" s="24" t="s">
        <v>23</v>
      </c>
      <c r="O11" s="24" t="s">
        <v>23</v>
      </c>
      <c r="P11" s="24" t="s">
        <v>23</v>
      </c>
      <c r="Q11" s="24" t="s">
        <v>23</v>
      </c>
      <c r="R11" s="24" t="s">
        <v>23</v>
      </c>
      <c r="S11" s="27">
        <f t="shared" si="0"/>
        <v>3.58</v>
      </c>
      <c r="T11" s="24" t="s">
        <v>23</v>
      </c>
      <c r="U11" s="27">
        <f t="shared" si="1"/>
        <v>3.58</v>
      </c>
      <c r="V11" s="91"/>
    </row>
    <row r="12" spans="1:22" ht="22.5" customHeight="1">
      <c r="A12" s="92"/>
      <c r="B12" s="93"/>
      <c r="C12" s="55"/>
      <c r="D12" s="24" t="s">
        <v>66</v>
      </c>
      <c r="E12" s="24" t="s">
        <v>67</v>
      </c>
      <c r="F12" s="25">
        <v>1.37</v>
      </c>
      <c r="G12" s="24">
        <v>6</v>
      </c>
      <c r="H12" s="24" t="s">
        <v>23</v>
      </c>
      <c r="I12" s="25">
        <v>4.11</v>
      </c>
      <c r="J12" s="24" t="s">
        <v>23</v>
      </c>
      <c r="K12" s="24" t="s">
        <v>23</v>
      </c>
      <c r="L12" s="24" t="s">
        <v>23</v>
      </c>
      <c r="M12" s="24" t="s">
        <v>23</v>
      </c>
      <c r="N12" s="24" t="s">
        <v>23</v>
      </c>
      <c r="O12" s="24" t="s">
        <v>23</v>
      </c>
      <c r="P12" s="24" t="s">
        <v>23</v>
      </c>
      <c r="Q12" s="24" t="s">
        <v>23</v>
      </c>
      <c r="R12" s="24" t="s">
        <v>23</v>
      </c>
      <c r="S12" s="27">
        <f t="shared" si="0"/>
        <v>4.11</v>
      </c>
      <c r="T12" s="24" t="s">
        <v>23</v>
      </c>
      <c r="U12" s="27">
        <f t="shared" si="1"/>
        <v>4.11</v>
      </c>
      <c r="V12" s="91"/>
    </row>
    <row r="13" spans="1:22" ht="22.5" customHeight="1">
      <c r="A13" s="92"/>
      <c r="B13" s="93"/>
      <c r="C13" s="93"/>
      <c r="D13" s="24" t="s">
        <v>67</v>
      </c>
      <c r="E13" s="24" t="s">
        <v>64</v>
      </c>
      <c r="F13" s="25">
        <v>17.93</v>
      </c>
      <c r="G13" s="24">
        <v>4</v>
      </c>
      <c r="H13" s="24" t="s">
        <v>23</v>
      </c>
      <c r="I13" s="25">
        <v>35.86</v>
      </c>
      <c r="J13" s="24" t="s">
        <v>23</v>
      </c>
      <c r="K13" s="24" t="s">
        <v>23</v>
      </c>
      <c r="L13" s="24" t="s">
        <v>23</v>
      </c>
      <c r="M13" s="24" t="s">
        <v>23</v>
      </c>
      <c r="N13" s="24" t="s">
        <v>23</v>
      </c>
      <c r="O13" s="24" t="s">
        <v>23</v>
      </c>
      <c r="P13" s="24" t="s">
        <v>23</v>
      </c>
      <c r="Q13" s="24" t="s">
        <v>23</v>
      </c>
      <c r="R13" s="24" t="s">
        <v>23</v>
      </c>
      <c r="S13" s="27">
        <f t="shared" si="0"/>
        <v>35.86</v>
      </c>
      <c r="T13" s="24" t="s">
        <v>23</v>
      </c>
      <c r="U13" s="27">
        <f t="shared" si="1"/>
        <v>35.86</v>
      </c>
      <c r="V13" s="91"/>
    </row>
    <row r="14" spans="1:22" ht="22.5" customHeight="1">
      <c r="A14" s="54"/>
      <c r="B14" s="23"/>
      <c r="C14" s="30"/>
      <c r="D14" s="24" t="s">
        <v>64</v>
      </c>
      <c r="E14" s="24" t="s">
        <v>192</v>
      </c>
      <c r="F14" s="25">
        <v>4</v>
      </c>
      <c r="G14" s="24">
        <v>2</v>
      </c>
      <c r="H14" s="24" t="s">
        <v>23</v>
      </c>
      <c r="I14" s="25">
        <v>4</v>
      </c>
      <c r="J14" s="24" t="s">
        <v>23</v>
      </c>
      <c r="K14" s="24" t="s">
        <v>23</v>
      </c>
      <c r="L14" s="24" t="s">
        <v>29</v>
      </c>
      <c r="M14" s="24" t="s">
        <v>23</v>
      </c>
      <c r="N14" s="24" t="s">
        <v>23</v>
      </c>
      <c r="O14" s="24" t="s">
        <v>23</v>
      </c>
      <c r="P14" s="24" t="s">
        <v>23</v>
      </c>
      <c r="Q14" s="24" t="s">
        <v>23</v>
      </c>
      <c r="R14" s="26" t="s">
        <v>23</v>
      </c>
      <c r="S14" s="27">
        <f t="shared" si="0"/>
        <v>4</v>
      </c>
      <c r="T14" s="24" t="s">
        <v>23</v>
      </c>
      <c r="U14" s="27">
        <f t="shared" si="1"/>
        <v>4</v>
      </c>
      <c r="V14" s="28"/>
    </row>
    <row r="15" spans="1:22" ht="27.75" customHeight="1">
      <c r="A15" s="54" t="s">
        <v>53</v>
      </c>
      <c r="B15" s="34" t="s">
        <v>24</v>
      </c>
      <c r="C15" s="30" t="s">
        <v>195</v>
      </c>
      <c r="D15" s="24" t="s">
        <v>192</v>
      </c>
      <c r="E15" s="24" t="s">
        <v>65</v>
      </c>
      <c r="F15" s="25">
        <v>4.16</v>
      </c>
      <c r="G15" s="24">
        <v>2</v>
      </c>
      <c r="H15" s="24" t="s">
        <v>23</v>
      </c>
      <c r="I15" s="25">
        <v>4.16</v>
      </c>
      <c r="J15" s="24" t="s">
        <v>23</v>
      </c>
      <c r="K15" s="24" t="s">
        <v>23</v>
      </c>
      <c r="L15" s="24" t="s">
        <v>23</v>
      </c>
      <c r="M15" s="24" t="s">
        <v>23</v>
      </c>
      <c r="N15" s="24" t="s">
        <v>23</v>
      </c>
      <c r="O15" s="24" t="s">
        <v>23</v>
      </c>
      <c r="P15" s="24" t="s">
        <v>23</v>
      </c>
      <c r="Q15" s="24" t="s">
        <v>23</v>
      </c>
      <c r="R15" s="26" t="s">
        <v>23</v>
      </c>
      <c r="S15" s="27">
        <f t="shared" si="0"/>
        <v>4.16</v>
      </c>
      <c r="T15" s="24" t="s">
        <v>23</v>
      </c>
      <c r="U15" s="27">
        <f t="shared" si="1"/>
        <v>4.16</v>
      </c>
      <c r="V15" s="28"/>
    </row>
    <row r="16" spans="1:22" s="43" customFormat="1" ht="22.5" customHeight="1">
      <c r="A16" s="56"/>
      <c r="B16" s="34"/>
      <c r="C16" s="57"/>
      <c r="D16" s="26" t="s">
        <v>65</v>
      </c>
      <c r="E16" s="26" t="s">
        <v>85</v>
      </c>
      <c r="F16" s="27">
        <v>5.545</v>
      </c>
      <c r="G16" s="58">
        <v>4</v>
      </c>
      <c r="H16" s="24" t="s">
        <v>23</v>
      </c>
      <c r="I16" s="27">
        <v>11.09</v>
      </c>
      <c r="J16" s="24" t="s">
        <v>23</v>
      </c>
      <c r="K16" s="24" t="s">
        <v>23</v>
      </c>
      <c r="L16" s="24" t="s">
        <v>23</v>
      </c>
      <c r="M16" s="24" t="s">
        <v>23</v>
      </c>
      <c r="N16" s="24" t="s">
        <v>23</v>
      </c>
      <c r="O16" s="24" t="s">
        <v>23</v>
      </c>
      <c r="P16" s="24" t="s">
        <v>23</v>
      </c>
      <c r="Q16" s="24" t="s">
        <v>23</v>
      </c>
      <c r="R16" s="26" t="s">
        <v>23</v>
      </c>
      <c r="S16" s="27">
        <f t="shared" si="0"/>
        <v>11.09</v>
      </c>
      <c r="T16" s="24" t="s">
        <v>23</v>
      </c>
      <c r="U16" s="27">
        <f t="shared" si="1"/>
        <v>11.09</v>
      </c>
      <c r="V16" s="59"/>
    </row>
    <row r="17" spans="1:22" s="43" customFormat="1" ht="22.5" customHeight="1">
      <c r="A17" s="56"/>
      <c r="B17" s="34"/>
      <c r="C17" s="57"/>
      <c r="D17" s="26" t="s">
        <v>85</v>
      </c>
      <c r="E17" s="26" t="s">
        <v>93</v>
      </c>
      <c r="F17" s="27">
        <v>1.05</v>
      </c>
      <c r="G17" s="58">
        <v>2</v>
      </c>
      <c r="H17" s="24" t="s">
        <v>23</v>
      </c>
      <c r="I17" s="27">
        <v>1.05</v>
      </c>
      <c r="J17" s="24" t="s">
        <v>23</v>
      </c>
      <c r="K17" s="24" t="s">
        <v>23</v>
      </c>
      <c r="L17" s="24" t="s">
        <v>23</v>
      </c>
      <c r="M17" s="24" t="s">
        <v>23</v>
      </c>
      <c r="N17" s="24" t="s">
        <v>23</v>
      </c>
      <c r="O17" s="24" t="s">
        <v>23</v>
      </c>
      <c r="P17" s="24" t="s">
        <v>23</v>
      </c>
      <c r="Q17" s="24" t="s">
        <v>23</v>
      </c>
      <c r="R17" s="26" t="s">
        <v>23</v>
      </c>
      <c r="S17" s="27">
        <f t="shared" si="0"/>
        <v>1.05</v>
      </c>
      <c r="T17" s="24" t="s">
        <v>23</v>
      </c>
      <c r="U17" s="27">
        <f t="shared" si="1"/>
        <v>1.05</v>
      </c>
      <c r="V17" s="59"/>
    </row>
    <row r="18" spans="1:22" s="43" customFormat="1" ht="22.5" customHeight="1">
      <c r="A18" s="60"/>
      <c r="B18" s="34"/>
      <c r="C18" s="57"/>
      <c r="D18" s="26" t="s">
        <v>93</v>
      </c>
      <c r="E18" s="26" t="s">
        <v>94</v>
      </c>
      <c r="F18" s="27">
        <v>0.69</v>
      </c>
      <c r="G18" s="58">
        <v>3</v>
      </c>
      <c r="H18" s="24"/>
      <c r="I18" s="27">
        <v>1.036</v>
      </c>
      <c r="J18" s="24" t="s">
        <v>23</v>
      </c>
      <c r="K18" s="24" t="s">
        <v>23</v>
      </c>
      <c r="L18" s="24" t="s">
        <v>23</v>
      </c>
      <c r="M18" s="24" t="s">
        <v>23</v>
      </c>
      <c r="N18" s="24" t="s">
        <v>23</v>
      </c>
      <c r="O18" s="24" t="s">
        <v>23</v>
      </c>
      <c r="P18" s="24" t="s">
        <v>23</v>
      </c>
      <c r="Q18" s="24" t="s">
        <v>23</v>
      </c>
      <c r="R18" s="26" t="s">
        <v>23</v>
      </c>
      <c r="S18" s="27">
        <f t="shared" si="0"/>
        <v>1.036</v>
      </c>
      <c r="T18" s="24" t="s">
        <v>23</v>
      </c>
      <c r="U18" s="27">
        <f t="shared" si="1"/>
        <v>1.036</v>
      </c>
      <c r="V18" s="59"/>
    </row>
    <row r="19" spans="1:22" s="43" customFormat="1" ht="22.5" customHeight="1">
      <c r="A19" s="60"/>
      <c r="B19" s="34"/>
      <c r="C19" s="57"/>
      <c r="D19" s="26" t="s">
        <v>94</v>
      </c>
      <c r="E19" s="26" t="s">
        <v>95</v>
      </c>
      <c r="F19" s="27">
        <v>0.39</v>
      </c>
      <c r="G19" s="58">
        <v>2</v>
      </c>
      <c r="H19" s="24" t="s">
        <v>23</v>
      </c>
      <c r="I19" s="27">
        <v>0.39</v>
      </c>
      <c r="J19" s="24" t="s">
        <v>23</v>
      </c>
      <c r="K19" s="24" t="s">
        <v>23</v>
      </c>
      <c r="L19" s="24" t="s">
        <v>23</v>
      </c>
      <c r="M19" s="24" t="s">
        <v>23</v>
      </c>
      <c r="N19" s="24" t="s">
        <v>23</v>
      </c>
      <c r="O19" s="24" t="s">
        <v>23</v>
      </c>
      <c r="P19" s="24" t="s">
        <v>23</v>
      </c>
      <c r="Q19" s="24" t="s">
        <v>23</v>
      </c>
      <c r="R19" s="26" t="s">
        <v>23</v>
      </c>
      <c r="S19" s="27">
        <f t="shared" si="0"/>
        <v>0.39</v>
      </c>
      <c r="T19" s="24" t="s">
        <v>23</v>
      </c>
      <c r="U19" s="27">
        <f t="shared" si="1"/>
        <v>0.39</v>
      </c>
      <c r="V19" s="59"/>
    </row>
    <row r="20" spans="1:22" s="43" customFormat="1" ht="22.5" customHeight="1">
      <c r="A20" s="60"/>
      <c r="B20" s="34"/>
      <c r="C20" s="57"/>
      <c r="D20" s="26" t="s">
        <v>95</v>
      </c>
      <c r="E20" s="26" t="s">
        <v>96</v>
      </c>
      <c r="F20" s="27">
        <v>0.405</v>
      </c>
      <c r="G20" s="58">
        <v>3</v>
      </c>
      <c r="H20" s="24" t="s">
        <v>23</v>
      </c>
      <c r="I20" s="27">
        <v>0.608</v>
      </c>
      <c r="J20" s="24" t="s">
        <v>23</v>
      </c>
      <c r="K20" s="24" t="s">
        <v>23</v>
      </c>
      <c r="L20" s="24" t="s">
        <v>23</v>
      </c>
      <c r="M20" s="24" t="s">
        <v>23</v>
      </c>
      <c r="N20" s="24" t="s">
        <v>23</v>
      </c>
      <c r="O20" s="24" t="s">
        <v>23</v>
      </c>
      <c r="P20" s="24" t="s">
        <v>23</v>
      </c>
      <c r="Q20" s="24" t="s">
        <v>23</v>
      </c>
      <c r="R20" s="26" t="s">
        <v>23</v>
      </c>
      <c r="S20" s="27">
        <f t="shared" si="0"/>
        <v>0.608</v>
      </c>
      <c r="T20" s="24" t="s">
        <v>23</v>
      </c>
      <c r="U20" s="27">
        <f t="shared" si="1"/>
        <v>0.608</v>
      </c>
      <c r="V20" s="59"/>
    </row>
    <row r="21" spans="1:22" s="43" customFormat="1" ht="22.5" customHeight="1">
      <c r="A21" s="60"/>
      <c r="B21" s="34"/>
      <c r="C21" s="57"/>
      <c r="D21" s="26" t="s">
        <v>96</v>
      </c>
      <c r="E21" s="26" t="s">
        <v>97</v>
      </c>
      <c r="F21" s="27">
        <v>1.068</v>
      </c>
      <c r="G21" s="58">
        <v>2</v>
      </c>
      <c r="H21" s="24" t="s">
        <v>23</v>
      </c>
      <c r="I21" s="27">
        <v>1.068</v>
      </c>
      <c r="J21" s="24" t="s">
        <v>23</v>
      </c>
      <c r="K21" s="24" t="s">
        <v>23</v>
      </c>
      <c r="L21" s="24" t="s">
        <v>23</v>
      </c>
      <c r="M21" s="24" t="s">
        <v>23</v>
      </c>
      <c r="N21" s="24" t="s">
        <v>23</v>
      </c>
      <c r="O21" s="24" t="s">
        <v>23</v>
      </c>
      <c r="P21" s="24" t="s">
        <v>23</v>
      </c>
      <c r="Q21" s="24" t="s">
        <v>23</v>
      </c>
      <c r="R21" s="26" t="s">
        <v>23</v>
      </c>
      <c r="S21" s="27">
        <f t="shared" si="0"/>
        <v>1.068</v>
      </c>
      <c r="T21" s="24" t="s">
        <v>23</v>
      </c>
      <c r="U21" s="27">
        <f t="shared" si="1"/>
        <v>1.068</v>
      </c>
      <c r="V21" s="59"/>
    </row>
    <row r="22" spans="1:22" s="43" customFormat="1" ht="22.5" customHeight="1">
      <c r="A22" s="60"/>
      <c r="B22" s="34"/>
      <c r="C22" s="57"/>
      <c r="D22" s="26" t="s">
        <v>97</v>
      </c>
      <c r="E22" s="26" t="s">
        <v>98</v>
      </c>
      <c r="F22" s="27">
        <v>0.417</v>
      </c>
      <c r="G22" s="58">
        <v>3</v>
      </c>
      <c r="H22" s="24" t="s">
        <v>23</v>
      </c>
      <c r="I22" s="27">
        <v>0.626</v>
      </c>
      <c r="J22" s="24" t="s">
        <v>23</v>
      </c>
      <c r="K22" s="24" t="s">
        <v>23</v>
      </c>
      <c r="L22" s="24" t="s">
        <v>23</v>
      </c>
      <c r="M22" s="24" t="s">
        <v>23</v>
      </c>
      <c r="N22" s="24" t="s">
        <v>23</v>
      </c>
      <c r="O22" s="24" t="s">
        <v>23</v>
      </c>
      <c r="P22" s="24" t="s">
        <v>23</v>
      </c>
      <c r="Q22" s="24" t="s">
        <v>23</v>
      </c>
      <c r="R22" s="26" t="s">
        <v>23</v>
      </c>
      <c r="S22" s="27">
        <f t="shared" si="0"/>
        <v>0.626</v>
      </c>
      <c r="T22" s="24" t="s">
        <v>23</v>
      </c>
      <c r="U22" s="27">
        <f t="shared" si="1"/>
        <v>0.626</v>
      </c>
      <c r="V22" s="59"/>
    </row>
    <row r="23" spans="1:22" s="43" customFormat="1" ht="22.5" customHeight="1">
      <c r="A23" s="60"/>
      <c r="B23" s="34"/>
      <c r="C23" s="57"/>
      <c r="D23" s="26" t="s">
        <v>98</v>
      </c>
      <c r="E23" s="26" t="s">
        <v>99</v>
      </c>
      <c r="F23" s="27">
        <v>2.88</v>
      </c>
      <c r="G23" s="58">
        <v>2</v>
      </c>
      <c r="H23" s="24" t="s">
        <v>23</v>
      </c>
      <c r="I23" s="27">
        <v>2.88</v>
      </c>
      <c r="J23" s="24" t="s">
        <v>23</v>
      </c>
      <c r="K23" s="24" t="s">
        <v>23</v>
      </c>
      <c r="L23" s="24" t="s">
        <v>23</v>
      </c>
      <c r="M23" s="24" t="s">
        <v>23</v>
      </c>
      <c r="N23" s="24" t="s">
        <v>23</v>
      </c>
      <c r="O23" s="24" t="s">
        <v>23</v>
      </c>
      <c r="P23" s="24" t="s">
        <v>23</v>
      </c>
      <c r="Q23" s="24" t="s">
        <v>23</v>
      </c>
      <c r="R23" s="26" t="s">
        <v>23</v>
      </c>
      <c r="S23" s="27">
        <f t="shared" si="0"/>
        <v>2.88</v>
      </c>
      <c r="T23" s="24" t="s">
        <v>23</v>
      </c>
      <c r="U23" s="27">
        <f t="shared" si="1"/>
        <v>2.88</v>
      </c>
      <c r="V23" s="59"/>
    </row>
    <row r="24" spans="1:22" s="43" customFormat="1" ht="22.5" customHeight="1">
      <c r="A24" s="60"/>
      <c r="B24" s="34"/>
      <c r="C24" s="57"/>
      <c r="D24" s="26" t="s">
        <v>99</v>
      </c>
      <c r="E24" s="26" t="s">
        <v>100</v>
      </c>
      <c r="F24" s="27">
        <v>0.55</v>
      </c>
      <c r="G24" s="58">
        <v>3</v>
      </c>
      <c r="H24" s="24" t="s">
        <v>23</v>
      </c>
      <c r="I24" s="27">
        <v>0.825</v>
      </c>
      <c r="J24" s="24" t="s">
        <v>23</v>
      </c>
      <c r="K24" s="24" t="s">
        <v>23</v>
      </c>
      <c r="L24" s="24" t="s">
        <v>23</v>
      </c>
      <c r="M24" s="24" t="s">
        <v>23</v>
      </c>
      <c r="N24" s="24" t="s">
        <v>23</v>
      </c>
      <c r="O24" s="24" t="s">
        <v>23</v>
      </c>
      <c r="P24" s="24" t="s">
        <v>23</v>
      </c>
      <c r="Q24" s="24" t="s">
        <v>23</v>
      </c>
      <c r="R24" s="26" t="s">
        <v>23</v>
      </c>
      <c r="S24" s="27">
        <f t="shared" si="0"/>
        <v>0.825</v>
      </c>
      <c r="T24" s="24" t="s">
        <v>23</v>
      </c>
      <c r="U24" s="27">
        <f t="shared" si="1"/>
        <v>0.825</v>
      </c>
      <c r="V24" s="59"/>
    </row>
    <row r="25" spans="1:22" s="43" customFormat="1" ht="22.5" customHeight="1">
      <c r="A25" s="60"/>
      <c r="B25" s="34"/>
      <c r="C25" s="57"/>
      <c r="D25" s="26" t="s">
        <v>100</v>
      </c>
      <c r="E25" s="26" t="s">
        <v>318</v>
      </c>
      <c r="F25" s="27">
        <v>3.207</v>
      </c>
      <c r="G25" s="58">
        <v>2</v>
      </c>
      <c r="H25" s="24" t="s">
        <v>23</v>
      </c>
      <c r="I25" s="27">
        <v>3.207</v>
      </c>
      <c r="J25" s="24" t="s">
        <v>23</v>
      </c>
      <c r="K25" s="24" t="s">
        <v>23</v>
      </c>
      <c r="L25" s="24" t="s">
        <v>23</v>
      </c>
      <c r="M25" s="24" t="s">
        <v>23</v>
      </c>
      <c r="N25" s="24" t="s">
        <v>23</v>
      </c>
      <c r="O25" s="24" t="s">
        <v>23</v>
      </c>
      <c r="P25" s="24" t="s">
        <v>23</v>
      </c>
      <c r="Q25" s="24" t="s">
        <v>23</v>
      </c>
      <c r="R25" s="26" t="s">
        <v>23</v>
      </c>
      <c r="S25" s="27">
        <f t="shared" si="0"/>
        <v>3.207</v>
      </c>
      <c r="T25" s="24" t="s">
        <v>23</v>
      </c>
      <c r="U25" s="27">
        <f t="shared" si="1"/>
        <v>3.207</v>
      </c>
      <c r="V25" s="59"/>
    </row>
    <row r="26" spans="1:22" s="43" customFormat="1" ht="22.5" customHeight="1">
      <c r="A26" s="60"/>
      <c r="B26" s="34"/>
      <c r="C26" s="57"/>
      <c r="D26" s="26" t="s">
        <v>318</v>
      </c>
      <c r="E26" s="26" t="s">
        <v>319</v>
      </c>
      <c r="F26" s="27">
        <v>0.77</v>
      </c>
      <c r="G26" s="58">
        <v>4</v>
      </c>
      <c r="H26" s="24" t="s">
        <v>23</v>
      </c>
      <c r="I26" s="27">
        <v>1.54</v>
      </c>
      <c r="J26" s="24" t="s">
        <v>23</v>
      </c>
      <c r="K26" s="24" t="s">
        <v>23</v>
      </c>
      <c r="L26" s="24" t="s">
        <v>23</v>
      </c>
      <c r="M26" s="24" t="s">
        <v>23</v>
      </c>
      <c r="N26" s="24" t="s">
        <v>23</v>
      </c>
      <c r="O26" s="24" t="s">
        <v>23</v>
      </c>
      <c r="P26" s="24" t="s">
        <v>23</v>
      </c>
      <c r="Q26" s="24" t="s">
        <v>23</v>
      </c>
      <c r="R26" s="26" t="s">
        <v>23</v>
      </c>
      <c r="S26" s="27">
        <f t="shared" si="0"/>
        <v>1.54</v>
      </c>
      <c r="T26" s="24" t="s">
        <v>23</v>
      </c>
      <c r="U26" s="27">
        <f t="shared" si="1"/>
        <v>1.54</v>
      </c>
      <c r="V26" s="59"/>
    </row>
    <row r="27" spans="1:22" s="43" customFormat="1" ht="22.5" customHeight="1">
      <c r="A27" s="60"/>
      <c r="B27" s="34"/>
      <c r="C27" s="57"/>
      <c r="D27" s="26" t="s">
        <v>319</v>
      </c>
      <c r="E27" s="24" t="s">
        <v>193</v>
      </c>
      <c r="F27" s="27">
        <v>29.743</v>
      </c>
      <c r="G27" s="58">
        <v>2</v>
      </c>
      <c r="H27" s="24" t="s">
        <v>23</v>
      </c>
      <c r="I27" s="27">
        <v>29.743</v>
      </c>
      <c r="J27" s="24" t="s">
        <v>23</v>
      </c>
      <c r="K27" s="24" t="s">
        <v>23</v>
      </c>
      <c r="L27" s="24" t="s">
        <v>23</v>
      </c>
      <c r="M27" s="24" t="s">
        <v>23</v>
      </c>
      <c r="N27" s="24" t="s">
        <v>23</v>
      </c>
      <c r="O27" s="24" t="s">
        <v>23</v>
      </c>
      <c r="P27" s="24" t="s">
        <v>23</v>
      </c>
      <c r="Q27" s="24" t="s">
        <v>23</v>
      </c>
      <c r="R27" s="26" t="s">
        <v>23</v>
      </c>
      <c r="S27" s="27">
        <f t="shared" si="0"/>
        <v>29.743</v>
      </c>
      <c r="T27" s="24" t="s">
        <v>23</v>
      </c>
      <c r="U27" s="27">
        <f t="shared" si="1"/>
        <v>29.743</v>
      </c>
      <c r="V27" s="59"/>
    </row>
    <row r="28" spans="1:22" s="43" customFormat="1" ht="22.5" customHeight="1">
      <c r="A28" s="234"/>
      <c r="B28" s="235"/>
      <c r="C28" s="236"/>
      <c r="D28" s="234"/>
      <c r="E28" s="234"/>
      <c r="F28" s="237"/>
      <c r="G28" s="238"/>
      <c r="H28" s="234"/>
      <c r="I28" s="237"/>
      <c r="J28" s="234"/>
      <c r="K28" s="234"/>
      <c r="L28" s="234"/>
      <c r="M28" s="234"/>
      <c r="N28" s="234"/>
      <c r="O28" s="234"/>
      <c r="P28" s="234"/>
      <c r="Q28" s="234"/>
      <c r="R28" s="234"/>
      <c r="S28" s="237"/>
      <c r="T28" s="234"/>
      <c r="U28" s="237"/>
      <c r="V28" s="236"/>
    </row>
    <row r="29" spans="1:21" s="43" customFormat="1" ht="22.5" customHeight="1">
      <c r="A29" s="84"/>
      <c r="B29" s="239"/>
      <c r="D29" s="84"/>
      <c r="E29" s="84"/>
      <c r="F29" s="222"/>
      <c r="G29" s="223"/>
      <c r="H29" s="84"/>
      <c r="I29" s="222"/>
      <c r="J29" s="84"/>
      <c r="K29" s="84"/>
      <c r="L29" s="84"/>
      <c r="M29" s="84"/>
      <c r="N29" s="84"/>
      <c r="O29" s="84"/>
      <c r="P29" s="84"/>
      <c r="Q29" s="84"/>
      <c r="R29" s="84"/>
      <c r="S29" s="222"/>
      <c r="T29" s="84"/>
      <c r="U29" s="222"/>
    </row>
    <row r="30" spans="1:21" s="43" customFormat="1" ht="22.5" customHeight="1">
      <c r="A30" s="84"/>
      <c r="B30" s="239"/>
      <c r="D30" s="84"/>
      <c r="E30" s="84"/>
      <c r="F30" s="222"/>
      <c r="G30" s="223"/>
      <c r="H30" s="84"/>
      <c r="I30" s="222"/>
      <c r="J30" s="84"/>
      <c r="K30" s="84"/>
      <c r="L30" s="84"/>
      <c r="M30" s="84"/>
      <c r="N30" s="84"/>
      <c r="O30" s="84"/>
      <c r="P30" s="84"/>
      <c r="Q30" s="84"/>
      <c r="R30" s="84"/>
      <c r="S30" s="222"/>
      <c r="T30" s="84"/>
      <c r="U30" s="222"/>
    </row>
    <row r="31" spans="1:22" ht="22.5" customHeight="1">
      <c r="A31" s="54" t="s">
        <v>53</v>
      </c>
      <c r="B31" s="23" t="s">
        <v>83</v>
      </c>
      <c r="C31" s="30" t="s">
        <v>194</v>
      </c>
      <c r="D31" s="24" t="s">
        <v>193</v>
      </c>
      <c r="E31" s="24" t="s">
        <v>221</v>
      </c>
      <c r="F31" s="24">
        <v>4.375</v>
      </c>
      <c r="G31" s="24">
        <v>2</v>
      </c>
      <c r="H31" s="24" t="s">
        <v>23</v>
      </c>
      <c r="I31" s="24">
        <v>4.375</v>
      </c>
      <c r="J31" s="24" t="s">
        <v>23</v>
      </c>
      <c r="K31" s="24" t="s">
        <v>23</v>
      </c>
      <c r="L31" s="24" t="s">
        <v>23</v>
      </c>
      <c r="M31" s="24" t="s">
        <v>23</v>
      </c>
      <c r="N31" s="24" t="s">
        <v>23</v>
      </c>
      <c r="O31" s="24" t="s">
        <v>23</v>
      </c>
      <c r="P31" s="24" t="s">
        <v>23</v>
      </c>
      <c r="Q31" s="24" t="s">
        <v>23</v>
      </c>
      <c r="R31" s="26" t="s">
        <v>23</v>
      </c>
      <c r="S31" s="27">
        <f aca="true" t="shared" si="2" ref="S31:S50">SUM(H31:R31)</f>
        <v>4.375</v>
      </c>
      <c r="T31" s="24" t="s">
        <v>23</v>
      </c>
      <c r="U31" s="27">
        <f aca="true" t="shared" si="3" ref="U31:U37">SUM(S31:T31)</f>
        <v>4.375</v>
      </c>
      <c r="V31" s="28"/>
    </row>
    <row r="32" spans="1:22" ht="21" customHeight="1">
      <c r="A32" s="54"/>
      <c r="B32" s="23"/>
      <c r="C32" s="30"/>
      <c r="D32" s="24" t="s">
        <v>221</v>
      </c>
      <c r="E32" s="24" t="s">
        <v>222</v>
      </c>
      <c r="F32" s="25">
        <v>0.4</v>
      </c>
      <c r="G32" s="24">
        <v>3</v>
      </c>
      <c r="H32" s="24" t="s">
        <v>23</v>
      </c>
      <c r="I32" s="25">
        <v>0.6</v>
      </c>
      <c r="J32" s="24" t="s">
        <v>23</v>
      </c>
      <c r="K32" s="24" t="s">
        <v>23</v>
      </c>
      <c r="L32" s="24" t="s">
        <v>23</v>
      </c>
      <c r="M32" s="24" t="s">
        <v>23</v>
      </c>
      <c r="N32" s="24" t="s">
        <v>23</v>
      </c>
      <c r="O32" s="24" t="s">
        <v>23</v>
      </c>
      <c r="P32" s="24" t="s">
        <v>23</v>
      </c>
      <c r="Q32" s="24" t="s">
        <v>23</v>
      </c>
      <c r="R32" s="26" t="s">
        <v>23</v>
      </c>
      <c r="S32" s="27">
        <f t="shared" si="2"/>
        <v>0.6</v>
      </c>
      <c r="T32" s="24" t="s">
        <v>23</v>
      </c>
      <c r="U32" s="27">
        <f t="shared" si="3"/>
        <v>0.6</v>
      </c>
      <c r="V32" s="28"/>
    </row>
    <row r="33" spans="1:22" ht="21" customHeight="1">
      <c r="A33" s="54"/>
      <c r="B33" s="23"/>
      <c r="C33" s="30"/>
      <c r="D33" s="24" t="s">
        <v>222</v>
      </c>
      <c r="E33" s="24" t="s">
        <v>103</v>
      </c>
      <c r="F33" s="24">
        <v>13.217</v>
      </c>
      <c r="G33" s="24">
        <v>2</v>
      </c>
      <c r="H33" s="24" t="s">
        <v>23</v>
      </c>
      <c r="I33" s="24">
        <v>13.217</v>
      </c>
      <c r="J33" s="24" t="s">
        <v>23</v>
      </c>
      <c r="K33" s="24" t="s">
        <v>23</v>
      </c>
      <c r="L33" s="24" t="s">
        <v>23</v>
      </c>
      <c r="M33" s="24" t="s">
        <v>23</v>
      </c>
      <c r="N33" s="24" t="s">
        <v>23</v>
      </c>
      <c r="O33" s="24" t="s">
        <v>23</v>
      </c>
      <c r="P33" s="24" t="s">
        <v>23</v>
      </c>
      <c r="Q33" s="24" t="s">
        <v>23</v>
      </c>
      <c r="R33" s="26" t="s">
        <v>23</v>
      </c>
      <c r="S33" s="27">
        <f t="shared" si="2"/>
        <v>13.217</v>
      </c>
      <c r="T33" s="24" t="s">
        <v>23</v>
      </c>
      <c r="U33" s="27">
        <f t="shared" si="3"/>
        <v>13.217</v>
      </c>
      <c r="V33" s="28"/>
    </row>
    <row r="34" spans="1:22" ht="21" customHeight="1">
      <c r="A34" s="54"/>
      <c r="B34" s="23"/>
      <c r="C34" s="30"/>
      <c r="D34" s="26" t="s">
        <v>103</v>
      </c>
      <c r="E34" s="26" t="s">
        <v>104</v>
      </c>
      <c r="F34" s="27">
        <v>0.975</v>
      </c>
      <c r="G34" s="26">
        <v>4</v>
      </c>
      <c r="H34" s="26" t="s">
        <v>23</v>
      </c>
      <c r="I34" s="27">
        <v>1.95</v>
      </c>
      <c r="J34" s="26" t="s">
        <v>23</v>
      </c>
      <c r="K34" s="26" t="s">
        <v>23</v>
      </c>
      <c r="L34" s="26" t="s">
        <v>23</v>
      </c>
      <c r="M34" s="26" t="s">
        <v>23</v>
      </c>
      <c r="N34" s="26" t="s">
        <v>23</v>
      </c>
      <c r="O34" s="26" t="s">
        <v>23</v>
      </c>
      <c r="P34" s="26" t="s">
        <v>23</v>
      </c>
      <c r="Q34" s="26" t="s">
        <v>23</v>
      </c>
      <c r="R34" s="26" t="s">
        <v>23</v>
      </c>
      <c r="S34" s="27">
        <f t="shared" si="2"/>
        <v>1.95</v>
      </c>
      <c r="T34" s="26" t="s">
        <v>23</v>
      </c>
      <c r="U34" s="27">
        <f t="shared" si="3"/>
        <v>1.95</v>
      </c>
      <c r="V34" s="59"/>
    </row>
    <row r="35" spans="1:22" ht="21" customHeight="1">
      <c r="A35" s="54"/>
      <c r="B35" s="23"/>
      <c r="C35" s="30"/>
      <c r="D35" s="26" t="s">
        <v>104</v>
      </c>
      <c r="E35" s="26" t="s">
        <v>105</v>
      </c>
      <c r="F35" s="27">
        <v>1.475</v>
      </c>
      <c r="G35" s="26">
        <v>6</v>
      </c>
      <c r="H35" s="26" t="s">
        <v>23</v>
      </c>
      <c r="I35" s="26">
        <v>4.425</v>
      </c>
      <c r="J35" s="26" t="s">
        <v>23</v>
      </c>
      <c r="K35" s="26" t="s">
        <v>23</v>
      </c>
      <c r="L35" s="26" t="s">
        <v>23</v>
      </c>
      <c r="M35" s="26" t="s">
        <v>23</v>
      </c>
      <c r="N35" s="26" t="s">
        <v>23</v>
      </c>
      <c r="O35" s="26" t="s">
        <v>23</v>
      </c>
      <c r="P35" s="26" t="s">
        <v>23</v>
      </c>
      <c r="Q35" s="26" t="s">
        <v>23</v>
      </c>
      <c r="R35" s="26" t="s">
        <v>23</v>
      </c>
      <c r="S35" s="27">
        <f t="shared" si="2"/>
        <v>4.425</v>
      </c>
      <c r="T35" s="26" t="s">
        <v>23</v>
      </c>
      <c r="U35" s="27">
        <f t="shared" si="3"/>
        <v>4.425</v>
      </c>
      <c r="V35" s="118"/>
    </row>
    <row r="36" spans="1:22" ht="21" customHeight="1">
      <c r="A36" s="31"/>
      <c r="B36" s="23"/>
      <c r="C36" s="30"/>
      <c r="D36" s="24" t="s">
        <v>105</v>
      </c>
      <c r="E36" s="24" t="s">
        <v>149</v>
      </c>
      <c r="F36" s="25">
        <v>3.325</v>
      </c>
      <c r="G36" s="24">
        <v>4</v>
      </c>
      <c r="H36" s="24" t="s">
        <v>23</v>
      </c>
      <c r="I36" s="25">
        <v>6.65</v>
      </c>
      <c r="J36" s="24" t="s">
        <v>23</v>
      </c>
      <c r="K36" s="24" t="s">
        <v>23</v>
      </c>
      <c r="L36" s="24" t="s">
        <v>23</v>
      </c>
      <c r="M36" s="24" t="s">
        <v>23</v>
      </c>
      <c r="N36" s="24" t="s">
        <v>23</v>
      </c>
      <c r="O36" s="24" t="s">
        <v>23</v>
      </c>
      <c r="P36" s="24" t="s">
        <v>23</v>
      </c>
      <c r="Q36" s="24" t="s">
        <v>23</v>
      </c>
      <c r="R36" s="24" t="s">
        <v>23</v>
      </c>
      <c r="S36" s="27">
        <f t="shared" si="2"/>
        <v>6.65</v>
      </c>
      <c r="T36" s="24" t="s">
        <v>23</v>
      </c>
      <c r="U36" s="27">
        <f t="shared" si="3"/>
        <v>6.65</v>
      </c>
      <c r="V36" s="28"/>
    </row>
    <row r="37" spans="1:22" ht="21" customHeight="1">
      <c r="A37" s="60"/>
      <c r="B37" s="34"/>
      <c r="C37" s="57"/>
      <c r="D37" s="24" t="s">
        <v>149</v>
      </c>
      <c r="E37" s="24" t="s">
        <v>225</v>
      </c>
      <c r="F37" s="25">
        <v>4.327</v>
      </c>
      <c r="G37" s="24">
        <v>2</v>
      </c>
      <c r="H37" s="24" t="s">
        <v>23</v>
      </c>
      <c r="I37" s="25">
        <v>4.327</v>
      </c>
      <c r="J37" s="24" t="s">
        <v>23</v>
      </c>
      <c r="K37" s="24" t="s">
        <v>23</v>
      </c>
      <c r="L37" s="24" t="s">
        <v>23</v>
      </c>
      <c r="M37" s="24" t="s">
        <v>23</v>
      </c>
      <c r="N37" s="24" t="s">
        <v>23</v>
      </c>
      <c r="O37" s="24" t="s">
        <v>23</v>
      </c>
      <c r="P37" s="24" t="s">
        <v>23</v>
      </c>
      <c r="Q37" s="24" t="s">
        <v>23</v>
      </c>
      <c r="R37" s="24" t="s">
        <v>23</v>
      </c>
      <c r="S37" s="27">
        <f t="shared" si="2"/>
        <v>4.327</v>
      </c>
      <c r="T37" s="24" t="s">
        <v>23</v>
      </c>
      <c r="U37" s="27">
        <f t="shared" si="3"/>
        <v>4.327</v>
      </c>
      <c r="V37" s="28"/>
    </row>
    <row r="38" spans="1:22" ht="21" customHeight="1">
      <c r="A38" s="31"/>
      <c r="B38" s="23"/>
      <c r="C38" s="30"/>
      <c r="D38" s="24" t="s">
        <v>225</v>
      </c>
      <c r="E38" s="24" t="s">
        <v>106</v>
      </c>
      <c r="F38" s="25">
        <v>0.424</v>
      </c>
      <c r="G38" s="24">
        <v>4</v>
      </c>
      <c r="H38" s="24" t="s">
        <v>23</v>
      </c>
      <c r="I38" s="25">
        <v>0.848</v>
      </c>
      <c r="J38" s="24" t="s">
        <v>23</v>
      </c>
      <c r="K38" s="24" t="s">
        <v>23</v>
      </c>
      <c r="L38" s="24" t="s">
        <v>23</v>
      </c>
      <c r="M38" s="24" t="s">
        <v>23</v>
      </c>
      <c r="N38" s="24" t="s">
        <v>23</v>
      </c>
      <c r="O38" s="24" t="s">
        <v>23</v>
      </c>
      <c r="P38" s="24" t="s">
        <v>23</v>
      </c>
      <c r="Q38" s="24" t="s">
        <v>23</v>
      </c>
      <c r="R38" s="24" t="s">
        <v>23</v>
      </c>
      <c r="S38" s="27">
        <f t="shared" si="2"/>
        <v>0.848</v>
      </c>
      <c r="T38" s="24" t="s">
        <v>23</v>
      </c>
      <c r="U38" s="27">
        <f>SUM(S38:T38)</f>
        <v>0.848</v>
      </c>
      <c r="V38" s="28"/>
    </row>
    <row r="39" spans="1:22" ht="25.5" customHeight="1">
      <c r="A39" s="54" t="s">
        <v>53</v>
      </c>
      <c r="B39" s="23" t="s">
        <v>101</v>
      </c>
      <c r="C39" s="30" t="s">
        <v>102</v>
      </c>
      <c r="D39" s="24" t="s">
        <v>106</v>
      </c>
      <c r="E39" s="24" t="s">
        <v>224</v>
      </c>
      <c r="F39" s="25">
        <v>0.881</v>
      </c>
      <c r="G39" s="24">
        <v>4</v>
      </c>
      <c r="H39" s="24" t="s">
        <v>23</v>
      </c>
      <c r="I39" s="25">
        <v>1.762</v>
      </c>
      <c r="J39" s="24" t="s">
        <v>23</v>
      </c>
      <c r="K39" s="24" t="s">
        <v>23</v>
      </c>
      <c r="L39" s="24" t="s">
        <v>23</v>
      </c>
      <c r="M39" s="24" t="s">
        <v>23</v>
      </c>
      <c r="N39" s="24" t="s">
        <v>23</v>
      </c>
      <c r="O39" s="24" t="s">
        <v>23</v>
      </c>
      <c r="P39" s="24" t="s">
        <v>23</v>
      </c>
      <c r="Q39" s="24" t="s">
        <v>23</v>
      </c>
      <c r="R39" s="24" t="s">
        <v>23</v>
      </c>
      <c r="S39" s="27">
        <f t="shared" si="2"/>
        <v>1.762</v>
      </c>
      <c r="T39" s="24" t="s">
        <v>23</v>
      </c>
      <c r="U39" s="27">
        <f>SUM(S39:T39)</f>
        <v>1.762</v>
      </c>
      <c r="V39" s="28"/>
    </row>
    <row r="40" spans="1:22" ht="21.75" customHeight="1">
      <c r="A40" s="54"/>
      <c r="B40" s="23"/>
      <c r="C40" s="30"/>
      <c r="D40" s="24" t="s">
        <v>224</v>
      </c>
      <c r="E40" s="24" t="s">
        <v>292</v>
      </c>
      <c r="F40" s="25">
        <v>2.976</v>
      </c>
      <c r="G40" s="24">
        <v>2</v>
      </c>
      <c r="H40" s="24" t="s">
        <v>23</v>
      </c>
      <c r="I40" s="25">
        <v>2.976</v>
      </c>
      <c r="J40" s="24" t="s">
        <v>23</v>
      </c>
      <c r="K40" s="24" t="s">
        <v>23</v>
      </c>
      <c r="L40" s="24" t="s">
        <v>23</v>
      </c>
      <c r="M40" s="24" t="s">
        <v>23</v>
      </c>
      <c r="N40" s="24" t="s">
        <v>23</v>
      </c>
      <c r="O40" s="24" t="s">
        <v>23</v>
      </c>
      <c r="P40" s="24" t="s">
        <v>23</v>
      </c>
      <c r="Q40" s="24" t="s">
        <v>23</v>
      </c>
      <c r="R40" s="24" t="s">
        <v>23</v>
      </c>
      <c r="S40" s="27">
        <f t="shared" si="2"/>
        <v>2.976</v>
      </c>
      <c r="T40" s="24" t="s">
        <v>23</v>
      </c>
      <c r="U40" s="27">
        <f>SUM(S40:T40)</f>
        <v>2.976</v>
      </c>
      <c r="V40" s="28"/>
    </row>
    <row r="41" spans="1:22" ht="21.75" customHeight="1">
      <c r="A41" s="54"/>
      <c r="B41" s="23"/>
      <c r="C41" s="30"/>
      <c r="D41" s="24" t="s">
        <v>292</v>
      </c>
      <c r="E41" s="24" t="s">
        <v>209</v>
      </c>
      <c r="F41" s="25">
        <v>1.449</v>
      </c>
      <c r="G41" s="24">
        <v>4</v>
      </c>
      <c r="H41" s="24" t="s">
        <v>23</v>
      </c>
      <c r="I41" s="25">
        <v>2.898</v>
      </c>
      <c r="J41" s="24" t="s">
        <v>23</v>
      </c>
      <c r="K41" s="24" t="s">
        <v>23</v>
      </c>
      <c r="L41" s="24" t="s">
        <v>23</v>
      </c>
      <c r="M41" s="24" t="s">
        <v>23</v>
      </c>
      <c r="N41" s="24" t="s">
        <v>23</v>
      </c>
      <c r="O41" s="24" t="s">
        <v>23</v>
      </c>
      <c r="P41" s="24" t="s">
        <v>23</v>
      </c>
      <c r="Q41" s="24" t="s">
        <v>23</v>
      </c>
      <c r="R41" s="24" t="s">
        <v>23</v>
      </c>
      <c r="S41" s="27">
        <f t="shared" si="2"/>
        <v>2.898</v>
      </c>
      <c r="T41" s="24" t="s">
        <v>23</v>
      </c>
      <c r="U41" s="27">
        <f>SUM(S41:T41)</f>
        <v>2.898</v>
      </c>
      <c r="V41" s="28"/>
    </row>
    <row r="42" spans="1:22" ht="21.75" customHeight="1">
      <c r="A42" s="31"/>
      <c r="B42" s="23"/>
      <c r="C42" s="30"/>
      <c r="D42" s="24" t="s">
        <v>209</v>
      </c>
      <c r="E42" s="24" t="s">
        <v>210</v>
      </c>
      <c r="F42" s="25">
        <v>0.37</v>
      </c>
      <c r="G42" s="24">
        <v>4</v>
      </c>
      <c r="H42" s="25">
        <v>0.74</v>
      </c>
      <c r="I42" s="24" t="s">
        <v>23</v>
      </c>
      <c r="J42" s="24" t="s">
        <v>23</v>
      </c>
      <c r="K42" s="24" t="s">
        <v>23</v>
      </c>
      <c r="L42" s="24" t="s">
        <v>23</v>
      </c>
      <c r="M42" s="24" t="s">
        <v>23</v>
      </c>
      <c r="N42" s="24" t="s">
        <v>23</v>
      </c>
      <c r="O42" s="24" t="s">
        <v>23</v>
      </c>
      <c r="P42" s="24" t="s">
        <v>23</v>
      </c>
      <c r="Q42" s="24" t="s">
        <v>23</v>
      </c>
      <c r="R42" s="24" t="s">
        <v>23</v>
      </c>
      <c r="S42" s="27">
        <f t="shared" si="2"/>
        <v>0.74</v>
      </c>
      <c r="T42" s="24" t="s">
        <v>23</v>
      </c>
      <c r="U42" s="27">
        <f>SUM(H42:R42)</f>
        <v>0.74</v>
      </c>
      <c r="V42" s="28"/>
    </row>
    <row r="43" spans="1:22" ht="21.75" customHeight="1">
      <c r="A43" s="31"/>
      <c r="B43" s="23"/>
      <c r="C43" s="30"/>
      <c r="D43" s="24" t="s">
        <v>210</v>
      </c>
      <c r="E43" s="24" t="s">
        <v>107</v>
      </c>
      <c r="F43" s="25">
        <v>1.798</v>
      </c>
      <c r="G43" s="24">
        <v>4</v>
      </c>
      <c r="H43" s="24" t="s">
        <v>23</v>
      </c>
      <c r="I43" s="25">
        <v>3.596</v>
      </c>
      <c r="J43" s="24" t="s">
        <v>23</v>
      </c>
      <c r="K43" s="24" t="s">
        <v>23</v>
      </c>
      <c r="L43" s="24" t="s">
        <v>23</v>
      </c>
      <c r="M43" s="24" t="s">
        <v>23</v>
      </c>
      <c r="N43" s="24" t="s">
        <v>23</v>
      </c>
      <c r="O43" s="24" t="s">
        <v>23</v>
      </c>
      <c r="P43" s="24" t="s">
        <v>23</v>
      </c>
      <c r="Q43" s="24" t="s">
        <v>23</v>
      </c>
      <c r="R43" s="24" t="s">
        <v>23</v>
      </c>
      <c r="S43" s="27">
        <f t="shared" si="2"/>
        <v>3.596</v>
      </c>
      <c r="T43" s="24" t="s">
        <v>23</v>
      </c>
      <c r="U43" s="27">
        <f aca="true" t="shared" si="4" ref="U43:U52">SUM(S43:T43)</f>
        <v>3.596</v>
      </c>
      <c r="V43" s="28"/>
    </row>
    <row r="44" spans="1:22" ht="21.75" customHeight="1">
      <c r="A44" s="31"/>
      <c r="B44" s="24"/>
      <c r="C44" s="30"/>
      <c r="D44" s="24" t="s">
        <v>107</v>
      </c>
      <c r="E44" s="24" t="s">
        <v>150</v>
      </c>
      <c r="F44" s="25">
        <v>1.9</v>
      </c>
      <c r="G44" s="24">
        <v>2</v>
      </c>
      <c r="H44" s="24" t="s">
        <v>23</v>
      </c>
      <c r="I44" s="25">
        <v>1.9</v>
      </c>
      <c r="J44" s="24" t="s">
        <v>23</v>
      </c>
      <c r="K44" s="24" t="s">
        <v>23</v>
      </c>
      <c r="L44" s="24" t="s">
        <v>23</v>
      </c>
      <c r="M44" s="24" t="s">
        <v>23</v>
      </c>
      <c r="N44" s="24" t="s">
        <v>23</v>
      </c>
      <c r="O44" s="24" t="s">
        <v>23</v>
      </c>
      <c r="P44" s="24" t="s">
        <v>23</v>
      </c>
      <c r="Q44" s="24" t="s">
        <v>23</v>
      </c>
      <c r="R44" s="26" t="s">
        <v>23</v>
      </c>
      <c r="S44" s="27">
        <f t="shared" si="2"/>
        <v>1.9</v>
      </c>
      <c r="T44" s="24" t="s">
        <v>23</v>
      </c>
      <c r="U44" s="27">
        <f t="shared" si="4"/>
        <v>1.9</v>
      </c>
      <c r="V44" s="52"/>
    </row>
    <row r="45" spans="1:22" ht="21.75" customHeight="1">
      <c r="A45" s="31"/>
      <c r="B45" s="24"/>
      <c r="C45" s="30"/>
      <c r="D45" s="24" t="s">
        <v>150</v>
      </c>
      <c r="E45" s="24" t="s">
        <v>286</v>
      </c>
      <c r="F45" s="25">
        <v>1.28</v>
      </c>
      <c r="G45" s="24">
        <v>4</v>
      </c>
      <c r="H45" s="24" t="s">
        <v>23</v>
      </c>
      <c r="I45" s="25">
        <v>2.56</v>
      </c>
      <c r="J45" s="24" t="s">
        <v>23</v>
      </c>
      <c r="K45" s="24" t="s">
        <v>23</v>
      </c>
      <c r="L45" s="24" t="s">
        <v>23</v>
      </c>
      <c r="M45" s="24" t="s">
        <v>23</v>
      </c>
      <c r="N45" s="24" t="s">
        <v>23</v>
      </c>
      <c r="O45" s="24" t="s">
        <v>23</v>
      </c>
      <c r="P45" s="24" t="s">
        <v>23</v>
      </c>
      <c r="Q45" s="24" t="s">
        <v>23</v>
      </c>
      <c r="R45" s="26" t="s">
        <v>23</v>
      </c>
      <c r="S45" s="27">
        <f t="shared" si="2"/>
        <v>2.56</v>
      </c>
      <c r="T45" s="24" t="s">
        <v>23</v>
      </c>
      <c r="U45" s="27">
        <f>SUM(S45:T45)</f>
        <v>2.56</v>
      </c>
      <c r="V45" s="52"/>
    </row>
    <row r="46" spans="1:22" ht="21.75" customHeight="1">
      <c r="A46" s="31"/>
      <c r="B46" s="24"/>
      <c r="C46" s="30"/>
      <c r="D46" s="24" t="s">
        <v>286</v>
      </c>
      <c r="E46" s="24" t="s">
        <v>287</v>
      </c>
      <c r="F46" s="25">
        <v>0.26</v>
      </c>
      <c r="G46" s="24">
        <v>4</v>
      </c>
      <c r="H46" s="25">
        <v>0.52</v>
      </c>
      <c r="I46" s="24" t="s">
        <v>23</v>
      </c>
      <c r="J46" s="24" t="s">
        <v>23</v>
      </c>
      <c r="K46" s="24" t="s">
        <v>23</v>
      </c>
      <c r="L46" s="24" t="s">
        <v>23</v>
      </c>
      <c r="M46" s="24" t="s">
        <v>23</v>
      </c>
      <c r="N46" s="24" t="s">
        <v>23</v>
      </c>
      <c r="O46" s="24" t="s">
        <v>23</v>
      </c>
      <c r="P46" s="24" t="s">
        <v>23</v>
      </c>
      <c r="Q46" s="24" t="s">
        <v>23</v>
      </c>
      <c r="R46" s="26" t="s">
        <v>23</v>
      </c>
      <c r="S46" s="27">
        <f t="shared" si="2"/>
        <v>0.52</v>
      </c>
      <c r="T46" s="24" t="s">
        <v>23</v>
      </c>
      <c r="U46" s="27">
        <f>SUM(S46:T46)</f>
        <v>0.52</v>
      </c>
      <c r="V46" s="52"/>
    </row>
    <row r="47" spans="1:22" ht="21.75" customHeight="1">
      <c r="A47" s="54"/>
      <c r="B47" s="23"/>
      <c r="C47" s="30"/>
      <c r="D47" s="24" t="s">
        <v>287</v>
      </c>
      <c r="E47" s="26" t="s">
        <v>290</v>
      </c>
      <c r="F47" s="25">
        <v>0.14</v>
      </c>
      <c r="G47" s="24">
        <v>2</v>
      </c>
      <c r="H47" s="25">
        <v>0.14</v>
      </c>
      <c r="I47" s="24" t="s">
        <v>23</v>
      </c>
      <c r="J47" s="24" t="s">
        <v>23</v>
      </c>
      <c r="K47" s="24" t="s">
        <v>23</v>
      </c>
      <c r="L47" s="24" t="s">
        <v>23</v>
      </c>
      <c r="M47" s="24" t="s">
        <v>23</v>
      </c>
      <c r="N47" s="24" t="s">
        <v>23</v>
      </c>
      <c r="O47" s="24" t="s">
        <v>23</v>
      </c>
      <c r="P47" s="24" t="s">
        <v>23</v>
      </c>
      <c r="Q47" s="24" t="s">
        <v>23</v>
      </c>
      <c r="R47" s="26" t="s">
        <v>23</v>
      </c>
      <c r="S47" s="27">
        <f t="shared" si="2"/>
        <v>0.14</v>
      </c>
      <c r="T47" s="24" t="s">
        <v>23</v>
      </c>
      <c r="U47" s="27">
        <f t="shared" si="4"/>
        <v>0.14</v>
      </c>
      <c r="V47" s="28"/>
    </row>
    <row r="48" spans="1:22" ht="21.75" customHeight="1">
      <c r="A48" s="54"/>
      <c r="B48" s="23"/>
      <c r="C48" s="30"/>
      <c r="D48" s="24" t="s">
        <v>290</v>
      </c>
      <c r="E48" s="24" t="s">
        <v>288</v>
      </c>
      <c r="F48" s="25">
        <v>9.735</v>
      </c>
      <c r="G48" s="24">
        <v>2</v>
      </c>
      <c r="H48" s="24" t="s">
        <v>23</v>
      </c>
      <c r="I48" s="25">
        <v>9.735</v>
      </c>
      <c r="J48" s="24" t="s">
        <v>23</v>
      </c>
      <c r="K48" s="24" t="s">
        <v>23</v>
      </c>
      <c r="L48" s="24" t="s">
        <v>23</v>
      </c>
      <c r="M48" s="24" t="s">
        <v>23</v>
      </c>
      <c r="N48" s="24" t="s">
        <v>23</v>
      </c>
      <c r="O48" s="24" t="s">
        <v>23</v>
      </c>
      <c r="P48" s="24" t="s">
        <v>23</v>
      </c>
      <c r="Q48" s="24" t="s">
        <v>23</v>
      </c>
      <c r="R48" s="26" t="s">
        <v>23</v>
      </c>
      <c r="S48" s="27">
        <f t="shared" si="2"/>
        <v>9.735</v>
      </c>
      <c r="T48" s="24" t="s">
        <v>23</v>
      </c>
      <c r="U48" s="27">
        <f>SUM(S48:T48)</f>
        <v>9.735</v>
      </c>
      <c r="V48" s="28"/>
    </row>
    <row r="49" spans="1:22" ht="21.75" customHeight="1">
      <c r="A49" s="54"/>
      <c r="B49" s="23"/>
      <c r="C49" s="30"/>
      <c r="D49" s="24" t="s">
        <v>288</v>
      </c>
      <c r="E49" s="24" t="s">
        <v>289</v>
      </c>
      <c r="F49" s="25">
        <v>0.172</v>
      </c>
      <c r="G49" s="24">
        <v>4</v>
      </c>
      <c r="H49" s="24" t="s">
        <v>23</v>
      </c>
      <c r="I49" s="25">
        <v>0.344</v>
      </c>
      <c r="J49" s="24" t="s">
        <v>23</v>
      </c>
      <c r="K49" s="24" t="s">
        <v>23</v>
      </c>
      <c r="L49" s="24" t="s">
        <v>23</v>
      </c>
      <c r="M49" s="24" t="s">
        <v>23</v>
      </c>
      <c r="N49" s="24" t="s">
        <v>23</v>
      </c>
      <c r="O49" s="24" t="s">
        <v>23</v>
      </c>
      <c r="P49" s="24" t="s">
        <v>23</v>
      </c>
      <c r="Q49" s="24" t="s">
        <v>23</v>
      </c>
      <c r="R49" s="26" t="s">
        <v>23</v>
      </c>
      <c r="S49" s="27">
        <f t="shared" si="2"/>
        <v>0.344</v>
      </c>
      <c r="T49" s="24" t="s">
        <v>23</v>
      </c>
      <c r="U49" s="27">
        <f>SUM(S49:T49)</f>
        <v>0.344</v>
      </c>
      <c r="V49" s="28"/>
    </row>
    <row r="50" spans="1:22" ht="21.75" customHeight="1">
      <c r="A50" s="54"/>
      <c r="B50" s="23"/>
      <c r="C50" s="30"/>
      <c r="D50" s="24" t="s">
        <v>289</v>
      </c>
      <c r="E50" s="24" t="s">
        <v>108</v>
      </c>
      <c r="F50" s="25">
        <v>23.167</v>
      </c>
      <c r="G50" s="24">
        <v>2</v>
      </c>
      <c r="H50" s="24" t="s">
        <v>23</v>
      </c>
      <c r="I50" s="25">
        <v>23.167</v>
      </c>
      <c r="J50" s="24" t="s">
        <v>23</v>
      </c>
      <c r="K50" s="24" t="s">
        <v>23</v>
      </c>
      <c r="L50" s="24" t="s">
        <v>23</v>
      </c>
      <c r="M50" s="24" t="s">
        <v>23</v>
      </c>
      <c r="N50" s="24" t="s">
        <v>23</v>
      </c>
      <c r="O50" s="24" t="s">
        <v>23</v>
      </c>
      <c r="P50" s="24" t="s">
        <v>23</v>
      </c>
      <c r="Q50" s="24" t="s">
        <v>23</v>
      </c>
      <c r="R50" s="26" t="s">
        <v>23</v>
      </c>
      <c r="S50" s="27">
        <f t="shared" si="2"/>
        <v>23.167</v>
      </c>
      <c r="T50" s="24" t="s">
        <v>23</v>
      </c>
      <c r="U50" s="27">
        <f>SUM(S50:T50)</f>
        <v>23.167</v>
      </c>
      <c r="V50" s="28"/>
    </row>
    <row r="51" spans="1:22" ht="21.75" customHeight="1">
      <c r="A51" s="54"/>
      <c r="B51" s="23"/>
      <c r="C51" s="30"/>
      <c r="D51" s="24" t="s">
        <v>108</v>
      </c>
      <c r="E51" s="24" t="s">
        <v>109</v>
      </c>
      <c r="F51" s="25">
        <v>0.2</v>
      </c>
      <c r="G51" s="32">
        <v>2</v>
      </c>
      <c r="H51" s="25" t="s">
        <v>23</v>
      </c>
      <c r="I51" s="24" t="s">
        <v>23</v>
      </c>
      <c r="J51" s="24" t="s">
        <v>23</v>
      </c>
      <c r="K51" s="24" t="s">
        <v>23</v>
      </c>
      <c r="L51" s="24" t="s">
        <v>23</v>
      </c>
      <c r="M51" s="24" t="s">
        <v>23</v>
      </c>
      <c r="N51" s="25">
        <v>0.2</v>
      </c>
      <c r="O51" s="25" t="s">
        <v>23</v>
      </c>
      <c r="P51" s="25" t="s">
        <v>23</v>
      </c>
      <c r="Q51" s="25" t="s">
        <v>23</v>
      </c>
      <c r="R51" s="27" t="s">
        <v>23</v>
      </c>
      <c r="S51" s="27">
        <f>SUM(H51:R51)</f>
        <v>0.2</v>
      </c>
      <c r="T51" s="25" t="s">
        <v>23</v>
      </c>
      <c r="U51" s="27">
        <f t="shared" si="4"/>
        <v>0.2</v>
      </c>
      <c r="V51" s="52"/>
    </row>
    <row r="52" spans="1:22" ht="21.75" customHeight="1">
      <c r="A52" s="31"/>
      <c r="B52" s="119"/>
      <c r="C52" s="30"/>
      <c r="D52" s="24" t="s">
        <v>109</v>
      </c>
      <c r="E52" s="24" t="s">
        <v>110</v>
      </c>
      <c r="F52" s="25">
        <v>21.8</v>
      </c>
      <c r="G52" s="32">
        <v>2</v>
      </c>
      <c r="H52" s="63" t="s">
        <v>23</v>
      </c>
      <c r="I52" s="25">
        <v>21.8</v>
      </c>
      <c r="J52" s="24" t="s">
        <v>23</v>
      </c>
      <c r="K52" s="24" t="s">
        <v>23</v>
      </c>
      <c r="L52" s="24" t="s">
        <v>23</v>
      </c>
      <c r="M52" s="24" t="s">
        <v>23</v>
      </c>
      <c r="N52" s="24" t="s">
        <v>23</v>
      </c>
      <c r="O52" s="25" t="s">
        <v>23</v>
      </c>
      <c r="P52" s="25" t="s">
        <v>23</v>
      </c>
      <c r="Q52" s="25" t="s">
        <v>23</v>
      </c>
      <c r="R52" s="27" t="s">
        <v>23</v>
      </c>
      <c r="S52" s="27">
        <f>SUM(H52:R52)</f>
        <v>21.8</v>
      </c>
      <c r="T52" s="25" t="s">
        <v>23</v>
      </c>
      <c r="U52" s="27">
        <f t="shared" si="4"/>
        <v>21.8</v>
      </c>
      <c r="V52" s="52"/>
    </row>
    <row r="53" spans="1:22" ht="25.5" customHeight="1">
      <c r="A53" s="110"/>
      <c r="B53" s="68"/>
      <c r="C53" s="69" t="s">
        <v>309</v>
      </c>
      <c r="D53" s="69"/>
      <c r="E53" s="69"/>
      <c r="F53" s="70">
        <f>SUM(F9:F52)</f>
        <v>174.228</v>
      </c>
      <c r="G53" s="69"/>
      <c r="H53" s="101">
        <f aca="true" t="shared" si="5" ref="H53:U53">SUM(H9:H52)</f>
        <v>2.339</v>
      </c>
      <c r="I53" s="231">
        <f t="shared" si="5"/>
        <v>219.51100000000005</v>
      </c>
      <c r="J53" s="232">
        <f t="shared" si="5"/>
        <v>0</v>
      </c>
      <c r="K53" s="232">
        <f t="shared" si="5"/>
        <v>0</v>
      </c>
      <c r="L53" s="232">
        <f t="shared" si="5"/>
        <v>0</v>
      </c>
      <c r="M53" s="232">
        <f t="shared" si="5"/>
        <v>0</v>
      </c>
      <c r="N53" s="101">
        <f t="shared" si="5"/>
        <v>0.2</v>
      </c>
      <c r="O53" s="232">
        <f t="shared" si="5"/>
        <v>0</v>
      </c>
      <c r="P53" s="232">
        <f t="shared" si="5"/>
        <v>0</v>
      </c>
      <c r="Q53" s="232">
        <f t="shared" si="5"/>
        <v>0</v>
      </c>
      <c r="R53" s="232">
        <f t="shared" si="5"/>
        <v>0</v>
      </c>
      <c r="S53" s="101">
        <f t="shared" si="5"/>
        <v>222.05000000000004</v>
      </c>
      <c r="T53" s="101">
        <f t="shared" si="5"/>
        <v>0</v>
      </c>
      <c r="U53" s="99">
        <f t="shared" si="5"/>
        <v>222.05000000000004</v>
      </c>
      <c r="V53" s="72"/>
    </row>
    <row r="54" spans="1:23" ht="22.5" customHeight="1">
      <c r="A54" s="54" t="s">
        <v>54</v>
      </c>
      <c r="B54" s="23" t="s">
        <v>27</v>
      </c>
      <c r="C54" s="30" t="s">
        <v>175</v>
      </c>
      <c r="D54" s="24" t="s">
        <v>59</v>
      </c>
      <c r="E54" s="24" t="s">
        <v>217</v>
      </c>
      <c r="F54" s="25">
        <v>5.8</v>
      </c>
      <c r="G54" s="24">
        <v>2</v>
      </c>
      <c r="H54" s="24" t="s">
        <v>23</v>
      </c>
      <c r="I54" s="24" t="s">
        <v>23</v>
      </c>
      <c r="J54" s="24" t="s">
        <v>23</v>
      </c>
      <c r="K54" s="24" t="s">
        <v>23</v>
      </c>
      <c r="L54" s="24" t="s">
        <v>23</v>
      </c>
      <c r="M54" s="24" t="s">
        <v>23</v>
      </c>
      <c r="N54" s="24" t="s">
        <v>23</v>
      </c>
      <c r="O54" s="25">
        <v>5.8</v>
      </c>
      <c r="P54" s="24" t="s">
        <v>23</v>
      </c>
      <c r="Q54" s="24" t="s">
        <v>23</v>
      </c>
      <c r="R54" s="26" t="s">
        <v>23</v>
      </c>
      <c r="S54" s="27">
        <f aca="true" t="shared" si="6" ref="S54:S59">SUM(H54:R54)</f>
        <v>5.8</v>
      </c>
      <c r="T54" s="24" t="s">
        <v>23</v>
      </c>
      <c r="U54" s="27">
        <f>SUM(S54:T54)</f>
        <v>5.8</v>
      </c>
      <c r="V54" s="28"/>
      <c r="W54" s="127"/>
    </row>
    <row r="55" spans="1:22" s="138" customFormat="1" ht="22.5" customHeight="1">
      <c r="A55" s="227"/>
      <c r="B55" s="131"/>
      <c r="C55" s="228"/>
      <c r="D55" s="133" t="s">
        <v>217</v>
      </c>
      <c r="E55" s="133" t="s">
        <v>211</v>
      </c>
      <c r="F55" s="134">
        <v>4.275</v>
      </c>
      <c r="G55" s="133">
        <v>2</v>
      </c>
      <c r="H55" s="24" t="s">
        <v>23</v>
      </c>
      <c r="I55" s="133">
        <v>4.275</v>
      </c>
      <c r="J55" s="133" t="s">
        <v>23</v>
      </c>
      <c r="K55" s="133" t="s">
        <v>23</v>
      </c>
      <c r="L55" s="133" t="s">
        <v>23</v>
      </c>
      <c r="M55" s="133" t="s">
        <v>23</v>
      </c>
      <c r="N55" s="133" t="s">
        <v>23</v>
      </c>
      <c r="O55" s="133" t="s">
        <v>23</v>
      </c>
      <c r="P55" s="133" t="s">
        <v>23</v>
      </c>
      <c r="Q55" s="133" t="s">
        <v>23</v>
      </c>
      <c r="R55" s="229" t="s">
        <v>23</v>
      </c>
      <c r="S55" s="136">
        <f>SUM(H55:R55)</f>
        <v>4.275</v>
      </c>
      <c r="T55" s="133" t="s">
        <v>23</v>
      </c>
      <c r="U55" s="136">
        <f>SUM(S55:T55)</f>
        <v>4.275</v>
      </c>
      <c r="V55" s="230"/>
    </row>
    <row r="56" spans="1:22" ht="22.5" customHeight="1">
      <c r="A56" s="54"/>
      <c r="B56" s="23"/>
      <c r="C56" s="30"/>
      <c r="D56" s="24" t="s">
        <v>211</v>
      </c>
      <c r="E56" s="24" t="s">
        <v>89</v>
      </c>
      <c r="F56" s="25">
        <v>6.7</v>
      </c>
      <c r="G56" s="24">
        <v>2</v>
      </c>
      <c r="H56" s="24" t="s">
        <v>23</v>
      </c>
      <c r="I56" s="24" t="s">
        <v>23</v>
      </c>
      <c r="J56" s="24" t="s">
        <v>23</v>
      </c>
      <c r="K56" s="24" t="s">
        <v>23</v>
      </c>
      <c r="L56" s="24" t="s">
        <v>23</v>
      </c>
      <c r="M56" s="24" t="s">
        <v>23</v>
      </c>
      <c r="N56" s="24" t="s">
        <v>23</v>
      </c>
      <c r="O56" s="25">
        <v>6.7</v>
      </c>
      <c r="P56" s="24" t="s">
        <v>23</v>
      </c>
      <c r="Q56" s="24" t="s">
        <v>23</v>
      </c>
      <c r="R56" s="26" t="s">
        <v>23</v>
      </c>
      <c r="S56" s="27">
        <f t="shared" si="6"/>
        <v>6.7</v>
      </c>
      <c r="T56" s="24" t="s">
        <v>23</v>
      </c>
      <c r="U56" s="27">
        <f>SUM(S56:T56)</f>
        <v>6.7</v>
      </c>
      <c r="V56" s="28"/>
    </row>
    <row r="57" spans="1:22" ht="22.5" customHeight="1">
      <c r="A57" s="54"/>
      <c r="B57" s="23"/>
      <c r="C57" s="30"/>
      <c r="D57" s="24" t="s">
        <v>89</v>
      </c>
      <c r="E57" s="24" t="s">
        <v>212</v>
      </c>
      <c r="F57" s="25">
        <v>12.8</v>
      </c>
      <c r="G57" s="24">
        <v>2</v>
      </c>
      <c r="H57" s="24" t="s">
        <v>23</v>
      </c>
      <c r="I57" s="25">
        <v>12.8</v>
      </c>
      <c r="J57" s="24" t="s">
        <v>23</v>
      </c>
      <c r="K57" s="24" t="s">
        <v>23</v>
      </c>
      <c r="L57" s="24" t="s">
        <v>23</v>
      </c>
      <c r="M57" s="24" t="s">
        <v>23</v>
      </c>
      <c r="N57" s="24" t="s">
        <v>23</v>
      </c>
      <c r="O57" s="24" t="s">
        <v>23</v>
      </c>
      <c r="P57" s="24" t="s">
        <v>23</v>
      </c>
      <c r="Q57" s="24" t="s">
        <v>23</v>
      </c>
      <c r="R57" s="26" t="s">
        <v>23</v>
      </c>
      <c r="S57" s="27">
        <f t="shared" si="6"/>
        <v>12.8</v>
      </c>
      <c r="T57" s="24" t="s">
        <v>23</v>
      </c>
      <c r="U57" s="27">
        <f>SUM(S57:T57)</f>
        <v>12.8</v>
      </c>
      <c r="V57" s="28"/>
    </row>
    <row r="58" spans="1:22" ht="22.5" customHeight="1">
      <c r="A58" s="54"/>
      <c r="B58" s="23"/>
      <c r="C58" s="30"/>
      <c r="D58" s="24" t="s">
        <v>212</v>
      </c>
      <c r="E58" s="24" t="s">
        <v>213</v>
      </c>
      <c r="F58" s="25">
        <v>0.068</v>
      </c>
      <c r="G58" s="24">
        <v>2</v>
      </c>
      <c r="H58" s="24">
        <v>0.068</v>
      </c>
      <c r="I58" s="24" t="s">
        <v>23</v>
      </c>
      <c r="J58" s="24" t="s">
        <v>23</v>
      </c>
      <c r="K58" s="24" t="s">
        <v>23</v>
      </c>
      <c r="L58" s="24" t="s">
        <v>23</v>
      </c>
      <c r="M58" s="24" t="s">
        <v>23</v>
      </c>
      <c r="N58" s="24" t="s">
        <v>23</v>
      </c>
      <c r="O58" s="24" t="s">
        <v>23</v>
      </c>
      <c r="P58" s="24" t="s">
        <v>23</v>
      </c>
      <c r="Q58" s="24" t="s">
        <v>23</v>
      </c>
      <c r="R58" s="26" t="s">
        <v>23</v>
      </c>
      <c r="S58" s="27">
        <f t="shared" si="6"/>
        <v>0.068</v>
      </c>
      <c r="T58" s="24" t="s">
        <v>23</v>
      </c>
      <c r="U58" s="27">
        <f>SUM(H58:R58)</f>
        <v>0.068</v>
      </c>
      <c r="V58" s="28"/>
    </row>
    <row r="59" spans="1:22" ht="22.5" customHeight="1">
      <c r="A59" s="61"/>
      <c r="B59" s="23"/>
      <c r="C59" s="57"/>
      <c r="D59" s="24" t="s">
        <v>213</v>
      </c>
      <c r="E59" s="24" t="s">
        <v>28</v>
      </c>
      <c r="F59" s="25">
        <v>0.065</v>
      </c>
      <c r="G59" s="24">
        <v>4</v>
      </c>
      <c r="H59" s="25">
        <v>0.13</v>
      </c>
      <c r="I59" s="24" t="s">
        <v>23</v>
      </c>
      <c r="J59" s="24" t="s">
        <v>23</v>
      </c>
      <c r="K59" s="24" t="s">
        <v>23</v>
      </c>
      <c r="L59" s="24" t="s">
        <v>23</v>
      </c>
      <c r="M59" s="24" t="s">
        <v>23</v>
      </c>
      <c r="N59" s="24" t="s">
        <v>23</v>
      </c>
      <c r="O59" s="24" t="s">
        <v>23</v>
      </c>
      <c r="P59" s="24" t="s">
        <v>23</v>
      </c>
      <c r="Q59" s="24" t="s">
        <v>23</v>
      </c>
      <c r="R59" s="26" t="s">
        <v>23</v>
      </c>
      <c r="S59" s="27">
        <f t="shared" si="6"/>
        <v>0.13</v>
      </c>
      <c r="T59" s="24" t="s">
        <v>23</v>
      </c>
      <c r="U59" s="27">
        <f>SUM(H59:R59)</f>
        <v>0.13</v>
      </c>
      <c r="V59" s="28"/>
    </row>
    <row r="60" spans="1:22" s="33" customFormat="1" ht="22.5" customHeight="1">
      <c r="A60" s="110"/>
      <c r="B60" s="68"/>
      <c r="C60" s="68" t="s">
        <v>312</v>
      </c>
      <c r="D60" s="69"/>
      <c r="E60" s="69"/>
      <c r="F60" s="70">
        <f>SUM(F54:F59)</f>
        <v>29.708000000000002</v>
      </c>
      <c r="G60" s="69"/>
      <c r="H60" s="101">
        <f aca="true" t="shared" si="7" ref="H60:U60">SUM(H54:H59)</f>
        <v>0.198</v>
      </c>
      <c r="I60" s="101">
        <f t="shared" si="7"/>
        <v>17.075000000000003</v>
      </c>
      <c r="J60" s="101">
        <f t="shared" si="7"/>
        <v>0</v>
      </c>
      <c r="K60" s="101">
        <f t="shared" si="7"/>
        <v>0</v>
      </c>
      <c r="L60" s="101">
        <f t="shared" si="7"/>
        <v>0</v>
      </c>
      <c r="M60" s="101">
        <f t="shared" si="7"/>
        <v>0</v>
      </c>
      <c r="N60" s="101">
        <f t="shared" si="7"/>
        <v>0</v>
      </c>
      <c r="O60" s="101">
        <f t="shared" si="7"/>
        <v>12.5</v>
      </c>
      <c r="P60" s="101">
        <f t="shared" si="7"/>
        <v>0</v>
      </c>
      <c r="Q60" s="101">
        <f t="shared" si="7"/>
        <v>0</v>
      </c>
      <c r="R60" s="101">
        <f t="shared" si="7"/>
        <v>0</v>
      </c>
      <c r="S60" s="101">
        <f t="shared" si="7"/>
        <v>29.773</v>
      </c>
      <c r="T60" s="101">
        <f t="shared" si="7"/>
        <v>0</v>
      </c>
      <c r="U60" s="99">
        <f t="shared" si="7"/>
        <v>29.773</v>
      </c>
      <c r="V60" s="72"/>
    </row>
    <row r="61" spans="1:22" ht="22.5" customHeight="1">
      <c r="A61" s="31">
        <v>1001</v>
      </c>
      <c r="B61" s="23" t="s">
        <v>27</v>
      </c>
      <c r="C61" s="30" t="s">
        <v>111</v>
      </c>
      <c r="D61" s="24" t="s">
        <v>60</v>
      </c>
      <c r="E61" s="24" t="s">
        <v>58</v>
      </c>
      <c r="F61" s="25">
        <v>1.97</v>
      </c>
      <c r="G61" s="32">
        <v>2</v>
      </c>
      <c r="H61" s="25" t="s">
        <v>23</v>
      </c>
      <c r="I61" s="25">
        <v>1.97</v>
      </c>
      <c r="J61" s="24" t="s">
        <v>23</v>
      </c>
      <c r="K61" s="24" t="s">
        <v>23</v>
      </c>
      <c r="L61" s="24" t="s">
        <v>23</v>
      </c>
      <c r="M61" s="24" t="s">
        <v>23</v>
      </c>
      <c r="N61" s="24" t="s">
        <v>23</v>
      </c>
      <c r="O61" s="25" t="s">
        <v>23</v>
      </c>
      <c r="P61" s="25" t="s">
        <v>23</v>
      </c>
      <c r="Q61" s="25" t="s">
        <v>23</v>
      </c>
      <c r="R61" s="27" t="s">
        <v>23</v>
      </c>
      <c r="S61" s="27">
        <f aca="true" t="shared" si="8" ref="S61:S68">SUM(H61:R61)</f>
        <v>1.97</v>
      </c>
      <c r="T61" s="25" t="s">
        <v>23</v>
      </c>
      <c r="U61" s="27">
        <f aca="true" t="shared" si="9" ref="U61:U68">SUM(S61:T61)</f>
        <v>1.97</v>
      </c>
      <c r="V61" s="28"/>
    </row>
    <row r="62" spans="1:22" ht="22.5" customHeight="1">
      <c r="A62" s="31"/>
      <c r="B62" s="24" t="s">
        <v>29</v>
      </c>
      <c r="C62" s="30"/>
      <c r="D62" s="24" t="s">
        <v>58</v>
      </c>
      <c r="E62" s="24" t="s">
        <v>151</v>
      </c>
      <c r="F62" s="25">
        <v>3.765</v>
      </c>
      <c r="G62" s="32">
        <v>2</v>
      </c>
      <c r="H62" s="25" t="s">
        <v>23</v>
      </c>
      <c r="I62" s="25" t="s">
        <v>23</v>
      </c>
      <c r="J62" s="24" t="s">
        <v>23</v>
      </c>
      <c r="K62" s="24" t="s">
        <v>23</v>
      </c>
      <c r="L62" s="24" t="s">
        <v>23</v>
      </c>
      <c r="M62" s="24" t="s">
        <v>23</v>
      </c>
      <c r="N62" s="25">
        <v>3.765</v>
      </c>
      <c r="O62" s="25" t="s">
        <v>23</v>
      </c>
      <c r="P62" s="25" t="s">
        <v>23</v>
      </c>
      <c r="Q62" s="25" t="s">
        <v>23</v>
      </c>
      <c r="R62" s="27" t="s">
        <v>23</v>
      </c>
      <c r="S62" s="27">
        <f t="shared" si="8"/>
        <v>3.765</v>
      </c>
      <c r="T62" s="25" t="s">
        <v>23</v>
      </c>
      <c r="U62" s="27">
        <f t="shared" si="9"/>
        <v>3.765</v>
      </c>
      <c r="V62" s="73"/>
    </row>
    <row r="63" spans="1:22" ht="22.5" customHeight="1">
      <c r="A63" s="31"/>
      <c r="B63" s="24" t="s">
        <v>29</v>
      </c>
      <c r="C63" s="30"/>
      <c r="D63" s="24" t="s">
        <v>151</v>
      </c>
      <c r="E63" s="24" t="s">
        <v>84</v>
      </c>
      <c r="F63" s="25">
        <v>7.125</v>
      </c>
      <c r="G63" s="32">
        <v>2</v>
      </c>
      <c r="H63" s="25" t="s">
        <v>23</v>
      </c>
      <c r="I63" s="25">
        <v>7.125</v>
      </c>
      <c r="J63" s="24" t="s">
        <v>23</v>
      </c>
      <c r="K63" s="24" t="s">
        <v>23</v>
      </c>
      <c r="L63" s="24" t="s">
        <v>23</v>
      </c>
      <c r="M63" s="24" t="s">
        <v>23</v>
      </c>
      <c r="N63" s="24" t="s">
        <v>23</v>
      </c>
      <c r="O63" s="25" t="s">
        <v>23</v>
      </c>
      <c r="P63" s="25" t="s">
        <v>23</v>
      </c>
      <c r="Q63" s="25" t="s">
        <v>23</v>
      </c>
      <c r="R63" s="27" t="s">
        <v>23</v>
      </c>
      <c r="S63" s="27">
        <f t="shared" si="8"/>
        <v>7.125</v>
      </c>
      <c r="T63" s="25" t="s">
        <v>23</v>
      </c>
      <c r="U63" s="27">
        <f t="shared" si="9"/>
        <v>7.125</v>
      </c>
      <c r="V63" s="73"/>
    </row>
    <row r="64" spans="1:22" ht="22.5" customHeight="1">
      <c r="A64" s="31"/>
      <c r="B64" s="24" t="s">
        <v>29</v>
      </c>
      <c r="C64" s="30"/>
      <c r="D64" s="24" t="s">
        <v>84</v>
      </c>
      <c r="E64" s="24" t="s">
        <v>90</v>
      </c>
      <c r="F64" s="25">
        <v>8.365</v>
      </c>
      <c r="G64" s="32">
        <v>2</v>
      </c>
      <c r="H64" s="25" t="s">
        <v>23</v>
      </c>
      <c r="I64" s="25" t="s">
        <v>23</v>
      </c>
      <c r="J64" s="24" t="s">
        <v>23</v>
      </c>
      <c r="K64" s="24" t="s">
        <v>23</v>
      </c>
      <c r="L64" s="24" t="s">
        <v>23</v>
      </c>
      <c r="M64" s="24" t="s">
        <v>23</v>
      </c>
      <c r="N64" s="25">
        <v>8.365</v>
      </c>
      <c r="O64" s="25" t="s">
        <v>23</v>
      </c>
      <c r="P64" s="25" t="s">
        <v>23</v>
      </c>
      <c r="Q64" s="25" t="s">
        <v>23</v>
      </c>
      <c r="R64" s="27" t="s">
        <v>23</v>
      </c>
      <c r="S64" s="27">
        <f t="shared" si="8"/>
        <v>8.365</v>
      </c>
      <c r="T64" s="25" t="s">
        <v>23</v>
      </c>
      <c r="U64" s="27">
        <f t="shared" si="9"/>
        <v>8.365</v>
      </c>
      <c r="V64" s="73"/>
    </row>
    <row r="65" spans="1:22" ht="22.5" customHeight="1">
      <c r="A65" s="31"/>
      <c r="B65" s="24"/>
      <c r="C65" s="90"/>
      <c r="D65" s="24" t="s">
        <v>90</v>
      </c>
      <c r="E65" s="24" t="s">
        <v>152</v>
      </c>
      <c r="F65" s="25">
        <v>34.735</v>
      </c>
      <c r="G65" s="32">
        <v>2</v>
      </c>
      <c r="H65" s="25" t="s">
        <v>23</v>
      </c>
      <c r="I65" s="25">
        <v>34.735</v>
      </c>
      <c r="J65" s="24" t="s">
        <v>23</v>
      </c>
      <c r="K65" s="24" t="s">
        <v>23</v>
      </c>
      <c r="L65" s="24" t="s">
        <v>23</v>
      </c>
      <c r="M65" s="24" t="s">
        <v>23</v>
      </c>
      <c r="N65" s="24" t="s">
        <v>23</v>
      </c>
      <c r="O65" s="25" t="s">
        <v>23</v>
      </c>
      <c r="P65" s="25" t="s">
        <v>23</v>
      </c>
      <c r="Q65" s="25" t="s">
        <v>23</v>
      </c>
      <c r="R65" s="27" t="s">
        <v>23</v>
      </c>
      <c r="S65" s="27">
        <f t="shared" si="8"/>
        <v>34.735</v>
      </c>
      <c r="T65" s="25" t="s">
        <v>23</v>
      </c>
      <c r="U65" s="27">
        <f t="shared" si="9"/>
        <v>34.735</v>
      </c>
      <c r="V65" s="28"/>
    </row>
    <row r="66" spans="1:22" ht="22.5" customHeight="1">
      <c r="A66" s="31"/>
      <c r="B66" s="24" t="s">
        <v>29</v>
      </c>
      <c r="C66" s="30"/>
      <c r="D66" s="24" t="s">
        <v>152</v>
      </c>
      <c r="E66" s="24" t="s">
        <v>153</v>
      </c>
      <c r="F66" s="25">
        <v>0.95</v>
      </c>
      <c r="G66" s="32">
        <v>4</v>
      </c>
      <c r="H66" s="25" t="s">
        <v>23</v>
      </c>
      <c r="I66" s="25">
        <v>1.9</v>
      </c>
      <c r="J66" s="24" t="s">
        <v>23</v>
      </c>
      <c r="K66" s="24" t="s">
        <v>23</v>
      </c>
      <c r="L66" s="24" t="s">
        <v>23</v>
      </c>
      <c r="M66" s="24" t="s">
        <v>23</v>
      </c>
      <c r="N66" s="24" t="s">
        <v>23</v>
      </c>
      <c r="O66" s="25" t="s">
        <v>23</v>
      </c>
      <c r="P66" s="25" t="s">
        <v>23</v>
      </c>
      <c r="Q66" s="25" t="s">
        <v>23</v>
      </c>
      <c r="R66" s="27" t="s">
        <v>23</v>
      </c>
      <c r="S66" s="27">
        <f t="shared" si="8"/>
        <v>1.9</v>
      </c>
      <c r="T66" s="25" t="s">
        <v>23</v>
      </c>
      <c r="U66" s="27">
        <f t="shared" si="9"/>
        <v>1.9</v>
      </c>
      <c r="V66" s="28"/>
    </row>
    <row r="67" spans="1:22" ht="22.5" customHeight="1">
      <c r="A67" s="31"/>
      <c r="B67" s="24" t="s">
        <v>29</v>
      </c>
      <c r="C67" s="30"/>
      <c r="D67" s="24" t="s">
        <v>153</v>
      </c>
      <c r="E67" s="24" t="s">
        <v>49</v>
      </c>
      <c r="F67" s="25">
        <v>2.17</v>
      </c>
      <c r="G67" s="32">
        <v>2</v>
      </c>
      <c r="H67" s="25" t="s">
        <v>23</v>
      </c>
      <c r="I67" s="25">
        <v>2.17</v>
      </c>
      <c r="J67" s="24" t="s">
        <v>23</v>
      </c>
      <c r="K67" s="24" t="s">
        <v>23</v>
      </c>
      <c r="L67" s="24" t="s">
        <v>23</v>
      </c>
      <c r="M67" s="24" t="s">
        <v>23</v>
      </c>
      <c r="N67" s="24" t="s">
        <v>23</v>
      </c>
      <c r="O67" s="25" t="s">
        <v>23</v>
      </c>
      <c r="P67" s="25" t="s">
        <v>23</v>
      </c>
      <c r="Q67" s="25" t="s">
        <v>23</v>
      </c>
      <c r="R67" s="27" t="s">
        <v>23</v>
      </c>
      <c r="S67" s="27">
        <f t="shared" si="8"/>
        <v>2.17</v>
      </c>
      <c r="T67" s="25" t="s">
        <v>23</v>
      </c>
      <c r="U67" s="27">
        <f t="shared" si="9"/>
        <v>2.17</v>
      </c>
      <c r="V67" s="28"/>
    </row>
    <row r="68" spans="1:22" ht="22.5" customHeight="1">
      <c r="A68" s="31"/>
      <c r="B68" s="24" t="s">
        <v>29</v>
      </c>
      <c r="C68" s="30"/>
      <c r="D68" s="24" t="s">
        <v>49</v>
      </c>
      <c r="E68" s="24" t="s">
        <v>39</v>
      </c>
      <c r="F68" s="25">
        <v>0.437</v>
      </c>
      <c r="G68" s="32">
        <v>6</v>
      </c>
      <c r="H68" s="25" t="s">
        <v>23</v>
      </c>
      <c r="I68" s="25">
        <v>1.311</v>
      </c>
      <c r="J68" s="24" t="s">
        <v>23</v>
      </c>
      <c r="K68" s="24" t="s">
        <v>23</v>
      </c>
      <c r="L68" s="24" t="s">
        <v>23</v>
      </c>
      <c r="M68" s="24" t="s">
        <v>23</v>
      </c>
      <c r="N68" s="25" t="s">
        <v>23</v>
      </c>
      <c r="O68" s="25" t="s">
        <v>23</v>
      </c>
      <c r="P68" s="25" t="s">
        <v>23</v>
      </c>
      <c r="Q68" s="25" t="s">
        <v>23</v>
      </c>
      <c r="R68" s="27" t="s">
        <v>23</v>
      </c>
      <c r="S68" s="27">
        <f t="shared" si="8"/>
        <v>1.311</v>
      </c>
      <c r="T68" s="25" t="s">
        <v>23</v>
      </c>
      <c r="U68" s="27">
        <f t="shared" si="9"/>
        <v>1.311</v>
      </c>
      <c r="V68" s="73"/>
    </row>
    <row r="69" spans="1:22" ht="22.5" customHeight="1">
      <c r="A69" s="121"/>
      <c r="B69" s="68"/>
      <c r="C69" s="68" t="s">
        <v>311</v>
      </c>
      <c r="D69" s="68"/>
      <c r="E69" s="68"/>
      <c r="F69" s="71">
        <f>SUM(F61:F68)</f>
        <v>59.517</v>
      </c>
      <c r="G69" s="98"/>
      <c r="H69" s="99">
        <f aca="true" t="shared" si="10" ref="H69:U69">SUM(H61:H68)</f>
        <v>0</v>
      </c>
      <c r="I69" s="99">
        <f t="shared" si="10"/>
        <v>49.211</v>
      </c>
      <c r="J69" s="99">
        <f t="shared" si="10"/>
        <v>0</v>
      </c>
      <c r="K69" s="99">
        <f t="shared" si="10"/>
        <v>0</v>
      </c>
      <c r="L69" s="99">
        <f t="shared" si="10"/>
        <v>0</v>
      </c>
      <c r="M69" s="99">
        <f t="shared" si="10"/>
        <v>0</v>
      </c>
      <c r="N69" s="99">
        <f t="shared" si="10"/>
        <v>12.13</v>
      </c>
      <c r="O69" s="99">
        <f t="shared" si="10"/>
        <v>0</v>
      </c>
      <c r="P69" s="99">
        <f t="shared" si="10"/>
        <v>0</v>
      </c>
      <c r="Q69" s="99">
        <f t="shared" si="10"/>
        <v>0</v>
      </c>
      <c r="R69" s="99">
        <f t="shared" si="10"/>
        <v>0</v>
      </c>
      <c r="S69" s="99">
        <f t="shared" si="10"/>
        <v>61.341</v>
      </c>
      <c r="T69" s="99">
        <f t="shared" si="10"/>
        <v>0</v>
      </c>
      <c r="U69" s="99">
        <f t="shared" si="10"/>
        <v>61.341</v>
      </c>
      <c r="V69" s="72"/>
    </row>
    <row r="70" spans="1:22" ht="28.5" customHeight="1">
      <c r="A70" s="54" t="s">
        <v>69</v>
      </c>
      <c r="B70" s="23" t="s">
        <v>26</v>
      </c>
      <c r="C70" s="30" t="s">
        <v>112</v>
      </c>
      <c r="D70" s="24" t="s">
        <v>25</v>
      </c>
      <c r="E70" s="24" t="s">
        <v>305</v>
      </c>
      <c r="F70" s="25">
        <v>0.17</v>
      </c>
      <c r="G70" s="24">
        <v>4</v>
      </c>
      <c r="H70" s="25">
        <v>0.34</v>
      </c>
      <c r="I70" s="24" t="s">
        <v>23</v>
      </c>
      <c r="J70" s="24" t="s">
        <v>23</v>
      </c>
      <c r="K70" s="24" t="s">
        <v>23</v>
      </c>
      <c r="L70" s="24" t="s">
        <v>23</v>
      </c>
      <c r="M70" s="24" t="s">
        <v>23</v>
      </c>
      <c r="N70" s="24" t="s">
        <v>23</v>
      </c>
      <c r="O70" s="24" t="s">
        <v>23</v>
      </c>
      <c r="P70" s="24" t="s">
        <v>23</v>
      </c>
      <c r="Q70" s="24" t="s">
        <v>23</v>
      </c>
      <c r="R70" s="26" t="s">
        <v>23</v>
      </c>
      <c r="S70" s="27">
        <f aca="true" t="shared" si="11" ref="S70:S76">SUM(H70:R70)</f>
        <v>0.34</v>
      </c>
      <c r="T70" s="24" t="s">
        <v>23</v>
      </c>
      <c r="U70" s="27">
        <f aca="true" t="shared" si="12" ref="U70:U76">SUM(S70:T70)</f>
        <v>0.34</v>
      </c>
      <c r="V70" s="74"/>
    </row>
    <row r="71" spans="1:22" ht="22.5" customHeight="1">
      <c r="A71" s="54"/>
      <c r="B71" s="23"/>
      <c r="C71" s="30"/>
      <c r="D71" s="24" t="s">
        <v>305</v>
      </c>
      <c r="E71" s="24" t="s">
        <v>202</v>
      </c>
      <c r="F71" s="25">
        <v>14.53</v>
      </c>
      <c r="G71" s="32">
        <v>2</v>
      </c>
      <c r="H71" s="25" t="s">
        <v>23</v>
      </c>
      <c r="I71" s="25">
        <v>14.53</v>
      </c>
      <c r="J71" s="24" t="s">
        <v>23</v>
      </c>
      <c r="K71" s="24" t="s">
        <v>23</v>
      </c>
      <c r="L71" s="24" t="s">
        <v>23</v>
      </c>
      <c r="M71" s="24" t="s">
        <v>23</v>
      </c>
      <c r="N71" s="25" t="s">
        <v>23</v>
      </c>
      <c r="O71" s="25" t="s">
        <v>23</v>
      </c>
      <c r="P71" s="25" t="s">
        <v>23</v>
      </c>
      <c r="Q71" s="25" t="s">
        <v>23</v>
      </c>
      <c r="R71" s="25" t="s">
        <v>23</v>
      </c>
      <c r="S71" s="27">
        <f t="shared" si="11"/>
        <v>14.53</v>
      </c>
      <c r="T71" s="25" t="s">
        <v>23</v>
      </c>
      <c r="U71" s="27">
        <f t="shared" si="12"/>
        <v>14.53</v>
      </c>
      <c r="V71" s="52"/>
    </row>
    <row r="72" spans="1:22" ht="22.5" customHeight="1">
      <c r="A72" s="54"/>
      <c r="B72" s="23"/>
      <c r="C72" s="30"/>
      <c r="D72" s="24" t="s">
        <v>202</v>
      </c>
      <c r="E72" s="24" t="s">
        <v>203</v>
      </c>
      <c r="F72" s="25">
        <v>2.1</v>
      </c>
      <c r="G72" s="32">
        <v>2</v>
      </c>
      <c r="H72" s="25" t="s">
        <v>23</v>
      </c>
      <c r="I72" s="24" t="s">
        <v>23</v>
      </c>
      <c r="J72" s="24" t="s">
        <v>23</v>
      </c>
      <c r="K72" s="24" t="s">
        <v>23</v>
      </c>
      <c r="L72" s="24" t="s">
        <v>23</v>
      </c>
      <c r="M72" s="24" t="s">
        <v>23</v>
      </c>
      <c r="N72" s="25">
        <v>2.1</v>
      </c>
      <c r="O72" s="25" t="s">
        <v>23</v>
      </c>
      <c r="P72" s="25" t="s">
        <v>23</v>
      </c>
      <c r="Q72" s="25" t="s">
        <v>23</v>
      </c>
      <c r="R72" s="25" t="s">
        <v>23</v>
      </c>
      <c r="S72" s="27">
        <f t="shared" si="11"/>
        <v>2.1</v>
      </c>
      <c r="T72" s="25" t="s">
        <v>23</v>
      </c>
      <c r="U72" s="27">
        <f t="shared" si="12"/>
        <v>2.1</v>
      </c>
      <c r="V72" s="52"/>
    </row>
    <row r="73" spans="1:22" s="138" customFormat="1" ht="22.5" customHeight="1">
      <c r="A73" s="130"/>
      <c r="B73" s="131"/>
      <c r="C73" s="132"/>
      <c r="D73" s="133" t="s">
        <v>203</v>
      </c>
      <c r="E73" s="133" t="s">
        <v>204</v>
      </c>
      <c r="F73" s="134">
        <v>28.55</v>
      </c>
      <c r="G73" s="135">
        <v>2</v>
      </c>
      <c r="H73" s="25" t="s">
        <v>23</v>
      </c>
      <c r="I73" s="134">
        <v>28.55</v>
      </c>
      <c r="J73" s="133" t="s">
        <v>23</v>
      </c>
      <c r="K73" s="133" t="s">
        <v>23</v>
      </c>
      <c r="L73" s="133" t="s">
        <v>23</v>
      </c>
      <c r="M73" s="133" t="s">
        <v>23</v>
      </c>
      <c r="N73" s="134" t="s">
        <v>23</v>
      </c>
      <c r="O73" s="134" t="s">
        <v>23</v>
      </c>
      <c r="P73" s="134" t="s">
        <v>23</v>
      </c>
      <c r="Q73" s="134" t="s">
        <v>23</v>
      </c>
      <c r="R73" s="136" t="s">
        <v>23</v>
      </c>
      <c r="S73" s="136">
        <f>SUM(H73:R73)</f>
        <v>28.55</v>
      </c>
      <c r="T73" s="134" t="s">
        <v>23</v>
      </c>
      <c r="U73" s="136">
        <f>SUM(S73:T73)</f>
        <v>28.55</v>
      </c>
      <c r="V73" s="137"/>
    </row>
    <row r="74" spans="1:22" ht="22.5" customHeight="1">
      <c r="A74" s="31"/>
      <c r="B74" s="23"/>
      <c r="C74" s="75"/>
      <c r="D74" s="24" t="s">
        <v>204</v>
      </c>
      <c r="E74" s="24" t="s">
        <v>205</v>
      </c>
      <c r="F74" s="25">
        <v>0.045</v>
      </c>
      <c r="G74" s="32">
        <v>2</v>
      </c>
      <c r="H74" s="25" t="s">
        <v>23</v>
      </c>
      <c r="I74" s="24" t="s">
        <v>23</v>
      </c>
      <c r="J74" s="24" t="s">
        <v>23</v>
      </c>
      <c r="K74" s="24" t="s">
        <v>23</v>
      </c>
      <c r="L74" s="24" t="s">
        <v>23</v>
      </c>
      <c r="M74" s="24" t="s">
        <v>23</v>
      </c>
      <c r="N74" s="25">
        <v>0.045</v>
      </c>
      <c r="O74" s="25" t="s">
        <v>23</v>
      </c>
      <c r="P74" s="25" t="s">
        <v>23</v>
      </c>
      <c r="Q74" s="25" t="s">
        <v>23</v>
      </c>
      <c r="R74" s="27" t="s">
        <v>23</v>
      </c>
      <c r="S74" s="27">
        <f t="shared" si="11"/>
        <v>0.045</v>
      </c>
      <c r="T74" s="25" t="s">
        <v>23</v>
      </c>
      <c r="U74" s="27">
        <f t="shared" si="12"/>
        <v>0.045</v>
      </c>
      <c r="V74" s="52"/>
    </row>
    <row r="75" spans="1:22" ht="22.5" customHeight="1">
      <c r="A75" s="67"/>
      <c r="B75" s="128"/>
      <c r="C75" s="233"/>
      <c r="D75" s="39" t="s">
        <v>205</v>
      </c>
      <c r="E75" s="39" t="s">
        <v>206</v>
      </c>
      <c r="F75" s="104">
        <v>2.205</v>
      </c>
      <c r="G75" s="108">
        <v>2</v>
      </c>
      <c r="H75" s="104" t="s">
        <v>23</v>
      </c>
      <c r="I75" s="39">
        <v>2.205</v>
      </c>
      <c r="J75" s="39" t="s">
        <v>23</v>
      </c>
      <c r="K75" s="39" t="s">
        <v>23</v>
      </c>
      <c r="L75" s="39" t="s">
        <v>23</v>
      </c>
      <c r="M75" s="39" t="s">
        <v>23</v>
      </c>
      <c r="N75" s="104" t="s">
        <v>23</v>
      </c>
      <c r="O75" s="104" t="s">
        <v>23</v>
      </c>
      <c r="P75" s="104" t="s">
        <v>23</v>
      </c>
      <c r="Q75" s="104" t="s">
        <v>23</v>
      </c>
      <c r="R75" s="63" t="s">
        <v>23</v>
      </c>
      <c r="S75" s="63">
        <f t="shared" si="11"/>
        <v>2.205</v>
      </c>
      <c r="T75" s="104" t="s">
        <v>23</v>
      </c>
      <c r="U75" s="63">
        <f t="shared" si="12"/>
        <v>2.205</v>
      </c>
      <c r="V75" s="226"/>
    </row>
    <row r="76" spans="1:22" ht="22.5" customHeight="1">
      <c r="A76" s="54" t="s">
        <v>69</v>
      </c>
      <c r="B76" s="23" t="s">
        <v>26</v>
      </c>
      <c r="C76" s="30" t="s">
        <v>112</v>
      </c>
      <c r="D76" s="24" t="s">
        <v>206</v>
      </c>
      <c r="E76" s="24" t="s">
        <v>207</v>
      </c>
      <c r="F76" s="25">
        <v>0.1</v>
      </c>
      <c r="G76" s="32">
        <v>2</v>
      </c>
      <c r="H76" s="25" t="s">
        <v>23</v>
      </c>
      <c r="I76" s="24" t="s">
        <v>23</v>
      </c>
      <c r="J76" s="24" t="s">
        <v>23</v>
      </c>
      <c r="K76" s="24" t="s">
        <v>23</v>
      </c>
      <c r="L76" s="24" t="s">
        <v>23</v>
      </c>
      <c r="M76" s="24" t="s">
        <v>23</v>
      </c>
      <c r="N76" s="25">
        <v>0.1</v>
      </c>
      <c r="O76" s="25" t="s">
        <v>23</v>
      </c>
      <c r="P76" s="25" t="s">
        <v>23</v>
      </c>
      <c r="Q76" s="25" t="s">
        <v>23</v>
      </c>
      <c r="R76" s="27" t="s">
        <v>23</v>
      </c>
      <c r="S76" s="27">
        <f t="shared" si="11"/>
        <v>0.1</v>
      </c>
      <c r="T76" s="25" t="s">
        <v>23</v>
      </c>
      <c r="U76" s="27">
        <f t="shared" si="12"/>
        <v>0.1</v>
      </c>
      <c r="V76" s="52"/>
    </row>
    <row r="77" spans="1:22" ht="22.5" customHeight="1">
      <c r="A77" s="67"/>
      <c r="B77" s="128"/>
      <c r="C77" s="233"/>
      <c r="D77" s="39" t="s">
        <v>207</v>
      </c>
      <c r="E77" s="39" t="s">
        <v>208</v>
      </c>
      <c r="F77" s="104">
        <v>16.984</v>
      </c>
      <c r="G77" s="108">
        <v>2</v>
      </c>
      <c r="H77" s="104" t="s">
        <v>23</v>
      </c>
      <c r="I77" s="39">
        <v>16.984</v>
      </c>
      <c r="J77" s="39" t="s">
        <v>23</v>
      </c>
      <c r="K77" s="39" t="s">
        <v>23</v>
      </c>
      <c r="L77" s="39" t="s">
        <v>23</v>
      </c>
      <c r="M77" s="39" t="s">
        <v>23</v>
      </c>
      <c r="N77" s="104" t="s">
        <v>23</v>
      </c>
      <c r="O77" s="104" t="s">
        <v>23</v>
      </c>
      <c r="P77" s="104" t="s">
        <v>23</v>
      </c>
      <c r="Q77" s="104" t="s">
        <v>23</v>
      </c>
      <c r="R77" s="63" t="s">
        <v>23</v>
      </c>
      <c r="S77" s="63">
        <f>SUM(H77:R77)</f>
        <v>16.984</v>
      </c>
      <c r="T77" s="104" t="s">
        <v>23</v>
      </c>
      <c r="U77" s="63">
        <f>SUM(S77:T77)</f>
        <v>16.984</v>
      </c>
      <c r="V77" s="226"/>
    </row>
    <row r="78" spans="1:22" ht="27" customHeight="1">
      <c r="A78" s="67"/>
      <c r="B78" s="35"/>
      <c r="C78" s="39" t="s">
        <v>62</v>
      </c>
      <c r="D78" s="39"/>
      <c r="E78" s="39"/>
      <c r="F78" s="104">
        <f>SUM(F70:F77)</f>
        <v>64.684</v>
      </c>
      <c r="G78" s="108"/>
      <c r="H78" s="224">
        <f aca="true" t="shared" si="13" ref="H78:U78">SUM(H70:H77)</f>
        <v>0.34</v>
      </c>
      <c r="I78" s="224">
        <f t="shared" si="13"/>
        <v>62.269</v>
      </c>
      <c r="J78" s="224">
        <f t="shared" si="13"/>
        <v>0</v>
      </c>
      <c r="K78" s="224">
        <f t="shared" si="13"/>
        <v>0</v>
      </c>
      <c r="L78" s="224">
        <f t="shared" si="13"/>
        <v>0</v>
      </c>
      <c r="M78" s="224">
        <f t="shared" si="13"/>
        <v>0</v>
      </c>
      <c r="N78" s="224">
        <f t="shared" si="13"/>
        <v>2.245</v>
      </c>
      <c r="O78" s="224">
        <f t="shared" si="13"/>
        <v>0</v>
      </c>
      <c r="P78" s="224">
        <f t="shared" si="13"/>
        <v>0</v>
      </c>
      <c r="Q78" s="224">
        <f t="shared" si="13"/>
        <v>0</v>
      </c>
      <c r="R78" s="224">
        <f t="shared" si="13"/>
        <v>0</v>
      </c>
      <c r="S78" s="224">
        <f t="shared" si="13"/>
        <v>64.854</v>
      </c>
      <c r="T78" s="224">
        <f t="shared" si="13"/>
        <v>0</v>
      </c>
      <c r="U78" s="225">
        <f t="shared" si="13"/>
        <v>64.854</v>
      </c>
      <c r="V78" s="109"/>
    </row>
    <row r="79" spans="1:22" ht="22.5" customHeight="1">
      <c r="A79" s="112">
        <v>1150</v>
      </c>
      <c r="B79" s="113" t="s">
        <v>30</v>
      </c>
      <c r="C79" s="114" t="s">
        <v>115</v>
      </c>
      <c r="D79" s="115" t="s">
        <v>25</v>
      </c>
      <c r="E79" s="115" t="s">
        <v>113</v>
      </c>
      <c r="F79" s="78">
        <v>16</v>
      </c>
      <c r="G79" s="116">
        <v>2</v>
      </c>
      <c r="H79" s="78" t="s">
        <v>23</v>
      </c>
      <c r="I79" s="78" t="s">
        <v>23</v>
      </c>
      <c r="J79" s="115" t="s">
        <v>23</v>
      </c>
      <c r="K79" s="115" t="s">
        <v>23</v>
      </c>
      <c r="L79" s="115" t="s">
        <v>23</v>
      </c>
      <c r="M79" s="115" t="s">
        <v>23</v>
      </c>
      <c r="N79" s="78" t="s">
        <v>23</v>
      </c>
      <c r="O79" s="78">
        <v>16</v>
      </c>
      <c r="P79" s="78" t="s">
        <v>23</v>
      </c>
      <c r="Q79" s="78" t="s">
        <v>23</v>
      </c>
      <c r="R79" s="77" t="s">
        <v>23</v>
      </c>
      <c r="S79" s="77">
        <f aca="true" t="shared" si="14" ref="S79:S85">SUM(H79:R79)</f>
        <v>16</v>
      </c>
      <c r="T79" s="78" t="s">
        <v>23</v>
      </c>
      <c r="U79" s="77">
        <f aca="true" t="shared" si="15" ref="U79:U85">SUM(S79:T79)</f>
        <v>16</v>
      </c>
      <c r="V79" s="117"/>
    </row>
    <row r="80" spans="1:22" ht="22.5" customHeight="1">
      <c r="A80" s="31">
        <v>1150</v>
      </c>
      <c r="B80" s="23" t="s">
        <v>114</v>
      </c>
      <c r="C80" s="30" t="s">
        <v>116</v>
      </c>
      <c r="D80" s="24" t="s">
        <v>113</v>
      </c>
      <c r="E80" s="24" t="s">
        <v>154</v>
      </c>
      <c r="F80" s="25">
        <v>9.45</v>
      </c>
      <c r="G80" s="32">
        <v>2</v>
      </c>
      <c r="H80" s="25" t="s">
        <v>23</v>
      </c>
      <c r="I80" s="25" t="s">
        <v>23</v>
      </c>
      <c r="J80" s="24" t="s">
        <v>23</v>
      </c>
      <c r="K80" s="24" t="s">
        <v>23</v>
      </c>
      <c r="L80" s="24" t="s">
        <v>23</v>
      </c>
      <c r="M80" s="24" t="s">
        <v>23</v>
      </c>
      <c r="N80" s="25" t="s">
        <v>23</v>
      </c>
      <c r="O80" s="25">
        <v>9.45</v>
      </c>
      <c r="P80" s="25" t="s">
        <v>23</v>
      </c>
      <c r="Q80" s="25" t="s">
        <v>23</v>
      </c>
      <c r="R80" s="27" t="s">
        <v>23</v>
      </c>
      <c r="S80" s="27">
        <f t="shared" si="14"/>
        <v>9.45</v>
      </c>
      <c r="T80" s="25" t="s">
        <v>23</v>
      </c>
      <c r="U80" s="27">
        <f t="shared" si="15"/>
        <v>9.45</v>
      </c>
      <c r="V80" s="28"/>
    </row>
    <row r="81" spans="1:22" ht="22.5" customHeight="1">
      <c r="A81" s="31"/>
      <c r="B81" s="23"/>
      <c r="C81" s="30"/>
      <c r="D81" s="24" t="s">
        <v>154</v>
      </c>
      <c r="E81" s="24" t="s">
        <v>40</v>
      </c>
      <c r="F81" s="25">
        <v>4.35</v>
      </c>
      <c r="G81" s="32">
        <v>2</v>
      </c>
      <c r="H81" s="25" t="s">
        <v>23</v>
      </c>
      <c r="I81" s="25">
        <v>4.35</v>
      </c>
      <c r="J81" s="24" t="s">
        <v>23</v>
      </c>
      <c r="K81" s="24" t="s">
        <v>23</v>
      </c>
      <c r="L81" s="24" t="s">
        <v>23</v>
      </c>
      <c r="M81" s="24" t="s">
        <v>23</v>
      </c>
      <c r="N81" s="25" t="s">
        <v>23</v>
      </c>
      <c r="O81" s="25" t="s">
        <v>23</v>
      </c>
      <c r="P81" s="25" t="s">
        <v>23</v>
      </c>
      <c r="Q81" s="25" t="s">
        <v>23</v>
      </c>
      <c r="R81" s="27" t="s">
        <v>23</v>
      </c>
      <c r="S81" s="27">
        <f t="shared" si="14"/>
        <v>4.35</v>
      </c>
      <c r="T81" s="25" t="s">
        <v>23</v>
      </c>
      <c r="U81" s="27">
        <f t="shared" si="15"/>
        <v>4.35</v>
      </c>
      <c r="V81" s="28"/>
    </row>
    <row r="82" spans="1:22" ht="22.5" customHeight="1">
      <c r="A82" s="31"/>
      <c r="B82" s="24" t="s">
        <v>29</v>
      </c>
      <c r="C82" s="30"/>
      <c r="D82" s="24" t="s">
        <v>40</v>
      </c>
      <c r="E82" s="24" t="s">
        <v>50</v>
      </c>
      <c r="F82" s="25">
        <v>1.573</v>
      </c>
      <c r="G82" s="32">
        <v>4</v>
      </c>
      <c r="H82" s="25" t="s">
        <v>23</v>
      </c>
      <c r="I82" s="25">
        <v>3.146</v>
      </c>
      <c r="J82" s="24" t="s">
        <v>23</v>
      </c>
      <c r="K82" s="24" t="s">
        <v>23</v>
      </c>
      <c r="L82" s="24" t="s">
        <v>23</v>
      </c>
      <c r="M82" s="24" t="s">
        <v>23</v>
      </c>
      <c r="N82" s="25" t="s">
        <v>23</v>
      </c>
      <c r="O82" s="25" t="s">
        <v>23</v>
      </c>
      <c r="P82" s="25" t="s">
        <v>23</v>
      </c>
      <c r="Q82" s="25" t="s">
        <v>23</v>
      </c>
      <c r="R82" s="27" t="s">
        <v>23</v>
      </c>
      <c r="S82" s="27">
        <f t="shared" si="14"/>
        <v>3.146</v>
      </c>
      <c r="T82" s="25" t="s">
        <v>23</v>
      </c>
      <c r="U82" s="27">
        <f t="shared" si="15"/>
        <v>3.146</v>
      </c>
      <c r="V82" s="28"/>
    </row>
    <row r="83" spans="1:22" s="33" customFormat="1" ht="22.5" customHeight="1">
      <c r="A83" s="31"/>
      <c r="B83" s="23"/>
      <c r="C83" s="30"/>
      <c r="D83" s="24" t="s">
        <v>50</v>
      </c>
      <c r="E83" s="24" t="s">
        <v>321</v>
      </c>
      <c r="F83" s="25">
        <v>19.902</v>
      </c>
      <c r="G83" s="32">
        <v>2</v>
      </c>
      <c r="H83" s="25" t="s">
        <v>23</v>
      </c>
      <c r="I83" s="24" t="s">
        <v>23</v>
      </c>
      <c r="J83" s="24" t="s">
        <v>23</v>
      </c>
      <c r="K83" s="24" t="s">
        <v>23</v>
      </c>
      <c r="L83" s="24" t="s">
        <v>23</v>
      </c>
      <c r="M83" s="24" t="s">
        <v>23</v>
      </c>
      <c r="N83" s="25" t="s">
        <v>23</v>
      </c>
      <c r="O83" s="25">
        <v>19.902</v>
      </c>
      <c r="P83" s="25" t="s">
        <v>23</v>
      </c>
      <c r="Q83" s="25" t="s">
        <v>23</v>
      </c>
      <c r="R83" s="27" t="s">
        <v>23</v>
      </c>
      <c r="S83" s="27">
        <f t="shared" si="14"/>
        <v>19.902</v>
      </c>
      <c r="T83" s="25" t="s">
        <v>23</v>
      </c>
      <c r="U83" s="27">
        <f t="shared" si="15"/>
        <v>19.902</v>
      </c>
      <c r="V83" s="28"/>
    </row>
    <row r="84" spans="1:22" s="33" customFormat="1" ht="22.5" customHeight="1">
      <c r="A84" s="31"/>
      <c r="B84" s="23"/>
      <c r="C84" s="30"/>
      <c r="D84" s="24" t="s">
        <v>321</v>
      </c>
      <c r="E84" s="24" t="s">
        <v>296</v>
      </c>
      <c r="F84" s="25">
        <v>1.05</v>
      </c>
      <c r="G84" s="32">
        <v>2</v>
      </c>
      <c r="H84" s="25" t="s">
        <v>23</v>
      </c>
      <c r="I84" s="25">
        <v>1.05</v>
      </c>
      <c r="J84" s="24" t="s">
        <v>23</v>
      </c>
      <c r="K84" s="24" t="s">
        <v>23</v>
      </c>
      <c r="L84" s="24" t="s">
        <v>23</v>
      </c>
      <c r="M84" s="24" t="s">
        <v>23</v>
      </c>
      <c r="N84" s="25" t="s">
        <v>23</v>
      </c>
      <c r="O84" s="25" t="s">
        <v>23</v>
      </c>
      <c r="P84" s="25" t="s">
        <v>23</v>
      </c>
      <c r="Q84" s="25" t="s">
        <v>23</v>
      </c>
      <c r="R84" s="27" t="s">
        <v>23</v>
      </c>
      <c r="S84" s="27">
        <f t="shared" si="14"/>
        <v>1.05</v>
      </c>
      <c r="T84" s="25" t="s">
        <v>23</v>
      </c>
      <c r="U84" s="27">
        <f t="shared" si="15"/>
        <v>1.05</v>
      </c>
      <c r="V84" s="28"/>
    </row>
    <row r="85" spans="1:22" s="33" customFormat="1" ht="22.5" customHeight="1">
      <c r="A85" s="31"/>
      <c r="B85" s="23"/>
      <c r="C85" s="30"/>
      <c r="D85" s="24" t="s">
        <v>296</v>
      </c>
      <c r="E85" s="24" t="s">
        <v>61</v>
      </c>
      <c r="F85" s="25">
        <v>0.675</v>
      </c>
      <c r="G85" s="32">
        <v>2</v>
      </c>
      <c r="H85" s="25" t="s">
        <v>23</v>
      </c>
      <c r="I85" s="25" t="s">
        <v>23</v>
      </c>
      <c r="J85" s="24" t="s">
        <v>23</v>
      </c>
      <c r="K85" s="24" t="s">
        <v>23</v>
      </c>
      <c r="L85" s="24" t="s">
        <v>23</v>
      </c>
      <c r="M85" s="24" t="s">
        <v>23</v>
      </c>
      <c r="N85" s="25" t="s">
        <v>23</v>
      </c>
      <c r="O85" s="25">
        <v>0.675</v>
      </c>
      <c r="P85" s="25" t="s">
        <v>23</v>
      </c>
      <c r="Q85" s="25" t="s">
        <v>23</v>
      </c>
      <c r="R85" s="27" t="s">
        <v>23</v>
      </c>
      <c r="S85" s="27">
        <f t="shared" si="14"/>
        <v>0.675</v>
      </c>
      <c r="T85" s="25" t="s">
        <v>23</v>
      </c>
      <c r="U85" s="27">
        <f t="shared" si="15"/>
        <v>0.675</v>
      </c>
      <c r="V85" s="28"/>
    </row>
    <row r="86" spans="1:22" ht="22.5" customHeight="1">
      <c r="A86" s="112"/>
      <c r="B86" s="120" t="s">
        <v>29</v>
      </c>
      <c r="C86" s="125" t="s">
        <v>310</v>
      </c>
      <c r="D86" s="115"/>
      <c r="E86" s="115"/>
      <c r="F86" s="78">
        <f>SUM(F79:F85)</f>
        <v>52.99999999999999</v>
      </c>
      <c r="G86" s="78" t="s">
        <v>29</v>
      </c>
      <c r="H86" s="88">
        <f>SUM(H79:H83)</f>
        <v>0</v>
      </c>
      <c r="I86" s="88">
        <f aca="true" t="shared" si="16" ref="I86:U86">SUM(I79:I85)</f>
        <v>8.546</v>
      </c>
      <c r="J86" s="88">
        <f t="shared" si="16"/>
        <v>0</v>
      </c>
      <c r="K86" s="88">
        <f t="shared" si="16"/>
        <v>0</v>
      </c>
      <c r="L86" s="88">
        <f t="shared" si="16"/>
        <v>0</v>
      </c>
      <c r="M86" s="88">
        <f t="shared" si="16"/>
        <v>0</v>
      </c>
      <c r="N86" s="88">
        <f t="shared" si="16"/>
        <v>0</v>
      </c>
      <c r="O86" s="88">
        <f t="shared" si="16"/>
        <v>46.027</v>
      </c>
      <c r="P86" s="88">
        <f t="shared" si="16"/>
        <v>0</v>
      </c>
      <c r="Q86" s="88">
        <f t="shared" si="16"/>
        <v>0</v>
      </c>
      <c r="R86" s="88">
        <f t="shared" si="16"/>
        <v>0</v>
      </c>
      <c r="S86" s="88">
        <f t="shared" si="16"/>
        <v>54.57299999999999</v>
      </c>
      <c r="T86" s="88">
        <f t="shared" si="16"/>
        <v>0</v>
      </c>
      <c r="U86" s="99">
        <f t="shared" si="16"/>
        <v>54.57299999999999</v>
      </c>
      <c r="V86" s="126"/>
    </row>
    <row r="87" spans="1:22" ht="22.5" customHeight="1">
      <c r="A87" s="112">
        <v>1178</v>
      </c>
      <c r="B87" s="113" t="s">
        <v>30</v>
      </c>
      <c r="C87" s="114" t="s">
        <v>117</v>
      </c>
      <c r="D87" s="120" t="s">
        <v>25</v>
      </c>
      <c r="E87" s="120" t="s">
        <v>155</v>
      </c>
      <c r="F87" s="77">
        <v>0.3</v>
      </c>
      <c r="G87" s="124">
        <v>4</v>
      </c>
      <c r="H87" s="77" t="s">
        <v>23</v>
      </c>
      <c r="I87" s="77">
        <v>0.6</v>
      </c>
      <c r="J87" s="120" t="s">
        <v>23</v>
      </c>
      <c r="K87" s="120" t="s">
        <v>23</v>
      </c>
      <c r="L87" s="120" t="s">
        <v>23</v>
      </c>
      <c r="M87" s="120" t="s">
        <v>23</v>
      </c>
      <c r="N87" s="120" t="s">
        <v>23</v>
      </c>
      <c r="O87" s="77" t="s">
        <v>23</v>
      </c>
      <c r="P87" s="77" t="s">
        <v>23</v>
      </c>
      <c r="Q87" s="77" t="s">
        <v>23</v>
      </c>
      <c r="R87" s="77" t="s">
        <v>23</v>
      </c>
      <c r="S87" s="77">
        <f aca="true" t="shared" si="17" ref="S87:S104">SUM(H87:R87)</f>
        <v>0.6</v>
      </c>
      <c r="T87" s="77" t="s">
        <v>23</v>
      </c>
      <c r="U87" s="77">
        <f aca="true" t="shared" si="18" ref="U87:U104">SUM(S87:T87)</f>
        <v>0.6</v>
      </c>
      <c r="V87" s="117"/>
    </row>
    <row r="88" spans="1:22" ht="22.5" customHeight="1">
      <c r="A88" s="31"/>
      <c r="B88" s="23"/>
      <c r="C88" s="30"/>
      <c r="D88" s="26" t="s">
        <v>155</v>
      </c>
      <c r="E88" s="26" t="s">
        <v>156</v>
      </c>
      <c r="F88" s="27">
        <v>1.7</v>
      </c>
      <c r="G88" s="58">
        <v>2</v>
      </c>
      <c r="H88" s="27" t="s">
        <v>23</v>
      </c>
      <c r="I88" s="27">
        <v>1.7</v>
      </c>
      <c r="J88" s="26" t="s">
        <v>23</v>
      </c>
      <c r="K88" s="26" t="s">
        <v>23</v>
      </c>
      <c r="L88" s="26" t="s">
        <v>23</v>
      </c>
      <c r="M88" s="26" t="s">
        <v>23</v>
      </c>
      <c r="N88" s="26" t="s">
        <v>23</v>
      </c>
      <c r="O88" s="27" t="s">
        <v>23</v>
      </c>
      <c r="P88" s="27" t="s">
        <v>23</v>
      </c>
      <c r="Q88" s="27" t="s">
        <v>23</v>
      </c>
      <c r="R88" s="27" t="s">
        <v>23</v>
      </c>
      <c r="S88" s="27">
        <f>SUM(H88:R88)</f>
        <v>1.7</v>
      </c>
      <c r="T88" s="27" t="s">
        <v>23</v>
      </c>
      <c r="U88" s="27">
        <f>SUM(S88:T88)</f>
        <v>1.7</v>
      </c>
      <c r="V88" s="28"/>
    </row>
    <row r="89" spans="1:22" ht="22.5" customHeight="1">
      <c r="A89" s="31"/>
      <c r="B89" s="23"/>
      <c r="C89" s="30"/>
      <c r="D89" s="24" t="s">
        <v>156</v>
      </c>
      <c r="E89" s="24" t="s">
        <v>51</v>
      </c>
      <c r="F89" s="25">
        <v>1.6</v>
      </c>
      <c r="G89" s="32">
        <v>2</v>
      </c>
      <c r="H89" s="24" t="s">
        <v>23</v>
      </c>
      <c r="I89" s="24" t="s">
        <v>23</v>
      </c>
      <c r="J89" s="24" t="s">
        <v>23</v>
      </c>
      <c r="K89" s="24" t="s">
        <v>23</v>
      </c>
      <c r="L89" s="24" t="s">
        <v>23</v>
      </c>
      <c r="M89" s="24" t="s">
        <v>23</v>
      </c>
      <c r="N89" s="25">
        <v>1.6</v>
      </c>
      <c r="O89" s="24" t="s">
        <v>23</v>
      </c>
      <c r="P89" s="24" t="s">
        <v>23</v>
      </c>
      <c r="Q89" s="24" t="s">
        <v>23</v>
      </c>
      <c r="R89" s="24" t="s">
        <v>23</v>
      </c>
      <c r="S89" s="27">
        <f>SUM(H89:R89)</f>
        <v>1.6</v>
      </c>
      <c r="T89" s="25" t="s">
        <v>23</v>
      </c>
      <c r="U89" s="27">
        <f>SUM(S89:T89)</f>
        <v>1.6</v>
      </c>
      <c r="V89" s="28"/>
    </row>
    <row r="90" spans="1:22" ht="22.5" customHeight="1">
      <c r="A90" s="31"/>
      <c r="B90" s="23"/>
      <c r="C90" s="30"/>
      <c r="D90" s="24" t="s">
        <v>51</v>
      </c>
      <c r="E90" s="24" t="s">
        <v>52</v>
      </c>
      <c r="F90" s="25">
        <v>1.6</v>
      </c>
      <c r="G90" s="32">
        <v>4</v>
      </c>
      <c r="H90" s="25" t="s">
        <v>23</v>
      </c>
      <c r="I90" s="25">
        <v>3.2</v>
      </c>
      <c r="J90" s="24" t="s">
        <v>23</v>
      </c>
      <c r="K90" s="24" t="s">
        <v>23</v>
      </c>
      <c r="L90" s="24" t="s">
        <v>23</v>
      </c>
      <c r="M90" s="24" t="s">
        <v>23</v>
      </c>
      <c r="N90" s="24" t="s">
        <v>23</v>
      </c>
      <c r="O90" s="24" t="s">
        <v>23</v>
      </c>
      <c r="P90" s="25" t="s">
        <v>23</v>
      </c>
      <c r="Q90" s="25" t="s">
        <v>23</v>
      </c>
      <c r="R90" s="27" t="s">
        <v>23</v>
      </c>
      <c r="S90" s="27">
        <f t="shared" si="17"/>
        <v>3.2</v>
      </c>
      <c r="T90" s="25" t="s">
        <v>23</v>
      </c>
      <c r="U90" s="27">
        <f t="shared" si="18"/>
        <v>3.2</v>
      </c>
      <c r="V90" s="28"/>
    </row>
    <row r="91" spans="1:22" ht="22.5" customHeight="1">
      <c r="A91" s="31"/>
      <c r="B91" s="23"/>
      <c r="C91" s="30"/>
      <c r="D91" s="24" t="s">
        <v>52</v>
      </c>
      <c r="E91" s="24" t="s">
        <v>91</v>
      </c>
      <c r="F91" s="25">
        <v>7.8</v>
      </c>
      <c r="G91" s="32">
        <v>2</v>
      </c>
      <c r="H91" s="25" t="s">
        <v>23</v>
      </c>
      <c r="I91" s="25">
        <v>7.8</v>
      </c>
      <c r="J91" s="24" t="s">
        <v>23</v>
      </c>
      <c r="K91" s="24" t="s">
        <v>23</v>
      </c>
      <c r="L91" s="24" t="s">
        <v>23</v>
      </c>
      <c r="M91" s="24" t="s">
        <v>23</v>
      </c>
      <c r="N91" s="24" t="s">
        <v>23</v>
      </c>
      <c r="O91" s="24" t="s">
        <v>23</v>
      </c>
      <c r="P91" s="25" t="s">
        <v>23</v>
      </c>
      <c r="Q91" s="25" t="s">
        <v>23</v>
      </c>
      <c r="R91" s="27" t="s">
        <v>23</v>
      </c>
      <c r="S91" s="27">
        <f t="shared" si="17"/>
        <v>7.8</v>
      </c>
      <c r="T91" s="25" t="s">
        <v>23</v>
      </c>
      <c r="U91" s="27">
        <f t="shared" si="18"/>
        <v>7.8</v>
      </c>
      <c r="V91" s="28"/>
    </row>
    <row r="92" spans="1:22" ht="22.5" customHeight="1">
      <c r="A92" s="31"/>
      <c r="B92" s="23"/>
      <c r="C92" s="30"/>
      <c r="D92" s="24" t="s">
        <v>91</v>
      </c>
      <c r="E92" s="24" t="s">
        <v>181</v>
      </c>
      <c r="F92" s="25">
        <v>8.8</v>
      </c>
      <c r="G92" s="32">
        <v>2</v>
      </c>
      <c r="H92" s="25" t="s">
        <v>23</v>
      </c>
      <c r="I92" s="25" t="s">
        <v>23</v>
      </c>
      <c r="J92" s="24" t="s">
        <v>23</v>
      </c>
      <c r="K92" s="24" t="s">
        <v>23</v>
      </c>
      <c r="L92" s="24" t="s">
        <v>23</v>
      </c>
      <c r="M92" s="24" t="s">
        <v>23</v>
      </c>
      <c r="N92" s="25">
        <v>8.8</v>
      </c>
      <c r="O92" s="24" t="s">
        <v>23</v>
      </c>
      <c r="P92" s="25" t="s">
        <v>23</v>
      </c>
      <c r="Q92" s="25" t="s">
        <v>23</v>
      </c>
      <c r="R92" s="27" t="s">
        <v>23</v>
      </c>
      <c r="S92" s="27">
        <f>SUM(H92:R92)</f>
        <v>8.8</v>
      </c>
      <c r="T92" s="25" t="s">
        <v>23</v>
      </c>
      <c r="U92" s="27">
        <f t="shared" si="18"/>
        <v>8.8</v>
      </c>
      <c r="V92" s="28"/>
    </row>
    <row r="93" spans="1:22" ht="22.5" customHeight="1">
      <c r="A93" s="31"/>
      <c r="B93" s="23"/>
      <c r="C93" s="30"/>
      <c r="D93" s="24" t="s">
        <v>181</v>
      </c>
      <c r="E93" s="24" t="s">
        <v>157</v>
      </c>
      <c r="F93" s="25">
        <v>4.925</v>
      </c>
      <c r="G93" s="32">
        <v>2</v>
      </c>
      <c r="H93" s="25" t="s">
        <v>23</v>
      </c>
      <c r="I93" s="25">
        <v>4.925</v>
      </c>
      <c r="J93" s="24" t="s">
        <v>23</v>
      </c>
      <c r="K93" s="24" t="s">
        <v>23</v>
      </c>
      <c r="L93" s="24" t="s">
        <v>23</v>
      </c>
      <c r="M93" s="24" t="s">
        <v>23</v>
      </c>
      <c r="N93" s="24" t="s">
        <v>23</v>
      </c>
      <c r="O93" s="24" t="s">
        <v>23</v>
      </c>
      <c r="P93" s="25" t="s">
        <v>23</v>
      </c>
      <c r="Q93" s="25" t="s">
        <v>23</v>
      </c>
      <c r="R93" s="27" t="s">
        <v>23</v>
      </c>
      <c r="S93" s="27">
        <f>SUM(H93:R93)</f>
        <v>4.925</v>
      </c>
      <c r="T93" s="25" t="s">
        <v>23</v>
      </c>
      <c r="U93" s="27">
        <f t="shared" si="18"/>
        <v>4.925</v>
      </c>
      <c r="V93" s="28"/>
    </row>
    <row r="94" spans="1:22" ht="22.5" customHeight="1">
      <c r="A94" s="31"/>
      <c r="B94" s="34"/>
      <c r="C94" s="30"/>
      <c r="D94" s="24" t="s">
        <v>157</v>
      </c>
      <c r="E94" s="24" t="s">
        <v>197</v>
      </c>
      <c r="F94" s="25">
        <v>0.325</v>
      </c>
      <c r="G94" s="32">
        <v>2</v>
      </c>
      <c r="H94" s="25" t="s">
        <v>23</v>
      </c>
      <c r="I94" s="25" t="s">
        <v>23</v>
      </c>
      <c r="J94" s="24" t="s">
        <v>23</v>
      </c>
      <c r="K94" s="24" t="s">
        <v>23</v>
      </c>
      <c r="L94" s="24" t="s">
        <v>23</v>
      </c>
      <c r="M94" s="24" t="s">
        <v>23</v>
      </c>
      <c r="N94" s="25">
        <v>0.325</v>
      </c>
      <c r="O94" s="25" t="s">
        <v>23</v>
      </c>
      <c r="P94" s="25" t="s">
        <v>23</v>
      </c>
      <c r="Q94" s="25" t="s">
        <v>23</v>
      </c>
      <c r="R94" s="27" t="s">
        <v>23</v>
      </c>
      <c r="S94" s="27">
        <f t="shared" si="17"/>
        <v>0.325</v>
      </c>
      <c r="T94" s="25" t="s">
        <v>23</v>
      </c>
      <c r="U94" s="27">
        <f t="shared" si="18"/>
        <v>0.325</v>
      </c>
      <c r="V94" s="28"/>
    </row>
    <row r="95" spans="1:22" ht="22.5" customHeight="1">
      <c r="A95" s="67"/>
      <c r="B95" s="119"/>
      <c r="C95" s="107"/>
      <c r="D95" s="39" t="s">
        <v>197</v>
      </c>
      <c r="E95" s="39" t="s">
        <v>196</v>
      </c>
      <c r="F95" s="104">
        <v>2.15</v>
      </c>
      <c r="G95" s="108">
        <v>2</v>
      </c>
      <c r="H95" s="104" t="s">
        <v>23</v>
      </c>
      <c r="I95" s="104">
        <v>2.15</v>
      </c>
      <c r="J95" s="39" t="s">
        <v>23</v>
      </c>
      <c r="K95" s="39" t="s">
        <v>23</v>
      </c>
      <c r="L95" s="39" t="s">
        <v>23</v>
      </c>
      <c r="M95" s="39" t="s">
        <v>23</v>
      </c>
      <c r="N95" s="39" t="s">
        <v>23</v>
      </c>
      <c r="O95" s="104" t="s">
        <v>23</v>
      </c>
      <c r="P95" s="104" t="s">
        <v>23</v>
      </c>
      <c r="Q95" s="104" t="s">
        <v>23</v>
      </c>
      <c r="R95" s="63" t="s">
        <v>23</v>
      </c>
      <c r="S95" s="63">
        <f t="shared" si="17"/>
        <v>2.15</v>
      </c>
      <c r="T95" s="104" t="s">
        <v>23</v>
      </c>
      <c r="U95" s="63">
        <f t="shared" si="18"/>
        <v>2.15</v>
      </c>
      <c r="V95" s="109"/>
    </row>
    <row r="96" spans="1:22" ht="22.5" customHeight="1">
      <c r="A96" s="234"/>
      <c r="B96" s="235"/>
      <c r="C96" s="236"/>
      <c r="D96" s="234"/>
      <c r="E96" s="234"/>
      <c r="F96" s="237"/>
      <c r="G96" s="238"/>
      <c r="H96" s="237"/>
      <c r="I96" s="237"/>
      <c r="J96" s="234"/>
      <c r="K96" s="234"/>
      <c r="L96" s="234"/>
      <c r="M96" s="234"/>
      <c r="N96" s="234"/>
      <c r="O96" s="237"/>
      <c r="P96" s="237"/>
      <c r="Q96" s="237"/>
      <c r="R96" s="237"/>
      <c r="S96" s="237"/>
      <c r="T96" s="237"/>
      <c r="U96" s="237"/>
      <c r="V96" s="236"/>
    </row>
    <row r="97" spans="1:22" ht="22.5" customHeight="1">
      <c r="A97" s="84"/>
      <c r="B97" s="239"/>
      <c r="C97" s="43"/>
      <c r="D97" s="84"/>
      <c r="E97" s="84"/>
      <c r="F97" s="222"/>
      <c r="G97" s="223"/>
      <c r="H97" s="222"/>
      <c r="I97" s="222"/>
      <c r="J97" s="84"/>
      <c r="K97" s="84"/>
      <c r="L97" s="84"/>
      <c r="M97" s="84"/>
      <c r="N97" s="84"/>
      <c r="O97" s="222"/>
      <c r="P97" s="222"/>
      <c r="Q97" s="222"/>
      <c r="R97" s="222"/>
      <c r="S97" s="222"/>
      <c r="T97" s="222"/>
      <c r="U97" s="222"/>
      <c r="V97" s="43"/>
    </row>
    <row r="98" spans="1:25" ht="24.75" customHeight="1">
      <c r="A98" s="31">
        <v>1178</v>
      </c>
      <c r="B98" s="34" t="s">
        <v>114</v>
      </c>
      <c r="C98" s="30" t="s">
        <v>118</v>
      </c>
      <c r="D98" s="24" t="s">
        <v>196</v>
      </c>
      <c r="E98" s="24" t="s">
        <v>176</v>
      </c>
      <c r="F98" s="25">
        <v>2.07</v>
      </c>
      <c r="G98" s="24">
        <v>2</v>
      </c>
      <c r="H98" s="24"/>
      <c r="I98" s="25">
        <v>2.07</v>
      </c>
      <c r="J98" s="24" t="s">
        <v>23</v>
      </c>
      <c r="K98" s="24" t="s">
        <v>23</v>
      </c>
      <c r="L98" s="24" t="s">
        <v>23</v>
      </c>
      <c r="M98" s="24" t="s">
        <v>23</v>
      </c>
      <c r="N98" s="25" t="s">
        <v>23</v>
      </c>
      <c r="O98" s="25" t="s">
        <v>23</v>
      </c>
      <c r="P98" s="25" t="s">
        <v>23</v>
      </c>
      <c r="Q98" s="25" t="s">
        <v>23</v>
      </c>
      <c r="R98" s="25" t="s">
        <v>23</v>
      </c>
      <c r="S98" s="27">
        <f t="shared" si="17"/>
        <v>2.07</v>
      </c>
      <c r="T98" s="25" t="s">
        <v>23</v>
      </c>
      <c r="U98" s="27">
        <f t="shared" si="18"/>
        <v>2.07</v>
      </c>
      <c r="V98" s="28"/>
      <c r="Y98" s="33"/>
    </row>
    <row r="99" spans="1:22" s="33" customFormat="1" ht="22.5" customHeight="1">
      <c r="A99" s="31"/>
      <c r="B99" s="34"/>
      <c r="C99" s="30"/>
      <c r="D99" s="24" t="s">
        <v>176</v>
      </c>
      <c r="E99" s="24" t="s">
        <v>121</v>
      </c>
      <c r="F99" s="25">
        <v>3.88</v>
      </c>
      <c r="G99" s="32">
        <v>2</v>
      </c>
      <c r="H99" s="25" t="s">
        <v>23</v>
      </c>
      <c r="I99" s="25" t="s">
        <v>23</v>
      </c>
      <c r="J99" s="24" t="s">
        <v>23</v>
      </c>
      <c r="K99" s="24" t="s">
        <v>23</v>
      </c>
      <c r="L99" s="24" t="s">
        <v>23</v>
      </c>
      <c r="M99" s="24" t="s">
        <v>23</v>
      </c>
      <c r="N99" s="25">
        <v>3.88</v>
      </c>
      <c r="O99" s="25" t="s">
        <v>23</v>
      </c>
      <c r="P99" s="25" t="s">
        <v>23</v>
      </c>
      <c r="Q99" s="25" t="s">
        <v>23</v>
      </c>
      <c r="R99" s="27" t="s">
        <v>23</v>
      </c>
      <c r="S99" s="27">
        <f t="shared" si="17"/>
        <v>3.88</v>
      </c>
      <c r="T99" s="25" t="s">
        <v>23</v>
      </c>
      <c r="U99" s="27">
        <f t="shared" si="18"/>
        <v>3.88</v>
      </c>
      <c r="V99" s="28"/>
    </row>
    <row r="100" spans="1:22" s="33" customFormat="1" ht="22.5" customHeight="1">
      <c r="A100" s="31"/>
      <c r="B100" s="23"/>
      <c r="C100" s="30"/>
      <c r="D100" s="24" t="s">
        <v>121</v>
      </c>
      <c r="E100" s="24" t="s">
        <v>158</v>
      </c>
      <c r="F100" s="25">
        <v>7.49</v>
      </c>
      <c r="G100" s="24">
        <v>2</v>
      </c>
      <c r="H100" s="24"/>
      <c r="I100" s="25">
        <v>7.49</v>
      </c>
      <c r="J100" s="24"/>
      <c r="K100" s="24"/>
      <c r="L100" s="24"/>
      <c r="M100" s="24"/>
      <c r="N100" s="25"/>
      <c r="O100" s="25"/>
      <c r="P100" s="25"/>
      <c r="Q100" s="25"/>
      <c r="R100" s="25"/>
      <c r="S100" s="27">
        <f t="shared" si="17"/>
        <v>7.49</v>
      </c>
      <c r="T100" s="25"/>
      <c r="U100" s="27">
        <f t="shared" si="18"/>
        <v>7.49</v>
      </c>
      <c r="V100" s="28"/>
    </row>
    <row r="101" spans="1:22" s="33" customFormat="1" ht="22.5" customHeight="1">
      <c r="A101" s="31"/>
      <c r="B101" s="24"/>
      <c r="C101" s="30"/>
      <c r="D101" s="24" t="s">
        <v>158</v>
      </c>
      <c r="E101" s="24" t="s">
        <v>122</v>
      </c>
      <c r="F101" s="25">
        <v>4.875</v>
      </c>
      <c r="G101" s="24">
        <v>2</v>
      </c>
      <c r="H101" s="24" t="s">
        <v>23</v>
      </c>
      <c r="I101" s="24" t="s">
        <v>23</v>
      </c>
      <c r="J101" s="24" t="s">
        <v>23</v>
      </c>
      <c r="K101" s="24" t="s">
        <v>23</v>
      </c>
      <c r="L101" s="24" t="s">
        <v>23</v>
      </c>
      <c r="M101" s="24" t="s">
        <v>23</v>
      </c>
      <c r="N101" s="25" t="s">
        <v>23</v>
      </c>
      <c r="O101" s="27">
        <v>4.875</v>
      </c>
      <c r="P101" s="25" t="s">
        <v>23</v>
      </c>
      <c r="Q101" s="25" t="s">
        <v>23</v>
      </c>
      <c r="R101" s="27" t="s">
        <v>23</v>
      </c>
      <c r="S101" s="27">
        <f t="shared" si="17"/>
        <v>4.875</v>
      </c>
      <c r="T101" s="24" t="s">
        <v>23</v>
      </c>
      <c r="U101" s="27">
        <f t="shared" si="18"/>
        <v>4.875</v>
      </c>
      <c r="V101" s="28"/>
    </row>
    <row r="102" spans="1:22" s="33" customFormat="1" ht="22.5" customHeight="1">
      <c r="A102" s="31">
        <v>1178</v>
      </c>
      <c r="B102" s="34" t="s">
        <v>119</v>
      </c>
      <c r="C102" s="30" t="s">
        <v>120</v>
      </c>
      <c r="D102" s="24" t="s">
        <v>122</v>
      </c>
      <c r="E102" s="24" t="s">
        <v>182</v>
      </c>
      <c r="F102" s="25">
        <v>7.485</v>
      </c>
      <c r="G102" s="24">
        <v>2</v>
      </c>
      <c r="H102" s="24" t="s">
        <v>23</v>
      </c>
      <c r="I102" s="24" t="s">
        <v>23</v>
      </c>
      <c r="J102" s="24" t="s">
        <v>23</v>
      </c>
      <c r="K102" s="24" t="s">
        <v>23</v>
      </c>
      <c r="L102" s="24" t="s">
        <v>23</v>
      </c>
      <c r="M102" s="24" t="s">
        <v>23</v>
      </c>
      <c r="N102" s="25" t="s">
        <v>23</v>
      </c>
      <c r="O102" s="27">
        <v>7.485</v>
      </c>
      <c r="P102" s="25" t="s">
        <v>23</v>
      </c>
      <c r="Q102" s="25" t="s">
        <v>23</v>
      </c>
      <c r="R102" s="27" t="s">
        <v>23</v>
      </c>
      <c r="S102" s="27">
        <f t="shared" si="17"/>
        <v>7.485</v>
      </c>
      <c r="T102" s="24" t="s">
        <v>23</v>
      </c>
      <c r="U102" s="27">
        <f t="shared" si="18"/>
        <v>7.485</v>
      </c>
      <c r="V102" s="28"/>
    </row>
    <row r="103" spans="1:22" s="33" customFormat="1" ht="22.5" customHeight="1">
      <c r="A103" s="31"/>
      <c r="B103" s="34"/>
      <c r="C103" s="30"/>
      <c r="D103" s="24" t="s">
        <v>182</v>
      </c>
      <c r="E103" s="24" t="s">
        <v>183</v>
      </c>
      <c r="F103" s="25">
        <v>2.23</v>
      </c>
      <c r="G103" s="24">
        <v>2</v>
      </c>
      <c r="H103" s="24" t="s">
        <v>23</v>
      </c>
      <c r="I103" s="25">
        <v>2.23</v>
      </c>
      <c r="J103" s="24" t="s">
        <v>23</v>
      </c>
      <c r="K103" s="24" t="s">
        <v>23</v>
      </c>
      <c r="L103" s="24" t="s">
        <v>23</v>
      </c>
      <c r="M103" s="24" t="s">
        <v>23</v>
      </c>
      <c r="N103" s="25" t="s">
        <v>23</v>
      </c>
      <c r="O103" s="25" t="s">
        <v>23</v>
      </c>
      <c r="P103" s="25" t="s">
        <v>23</v>
      </c>
      <c r="Q103" s="25" t="s">
        <v>23</v>
      </c>
      <c r="R103" s="27" t="s">
        <v>23</v>
      </c>
      <c r="S103" s="27">
        <f t="shared" si="17"/>
        <v>2.23</v>
      </c>
      <c r="T103" s="24" t="s">
        <v>23</v>
      </c>
      <c r="U103" s="27">
        <f t="shared" si="18"/>
        <v>2.23</v>
      </c>
      <c r="V103" s="28"/>
    </row>
    <row r="104" spans="1:22" s="33" customFormat="1" ht="22.5" customHeight="1">
      <c r="A104" s="31"/>
      <c r="B104" s="34"/>
      <c r="C104" s="30"/>
      <c r="D104" s="24" t="s">
        <v>183</v>
      </c>
      <c r="E104" s="24" t="s">
        <v>123</v>
      </c>
      <c r="F104" s="25">
        <v>17.119</v>
      </c>
      <c r="G104" s="24">
        <v>2</v>
      </c>
      <c r="H104" s="24" t="s">
        <v>23</v>
      </c>
      <c r="I104" s="24" t="s">
        <v>23</v>
      </c>
      <c r="J104" s="24" t="s">
        <v>23</v>
      </c>
      <c r="K104" s="24" t="s">
        <v>23</v>
      </c>
      <c r="L104" s="24" t="s">
        <v>23</v>
      </c>
      <c r="M104" s="24" t="s">
        <v>23</v>
      </c>
      <c r="N104" s="25" t="s">
        <v>23</v>
      </c>
      <c r="O104" s="27">
        <v>17.119</v>
      </c>
      <c r="P104" s="25" t="s">
        <v>23</v>
      </c>
      <c r="Q104" s="25" t="s">
        <v>23</v>
      </c>
      <c r="R104" s="27" t="s">
        <v>23</v>
      </c>
      <c r="S104" s="27">
        <f t="shared" si="17"/>
        <v>17.119</v>
      </c>
      <c r="T104" s="24" t="s">
        <v>23</v>
      </c>
      <c r="U104" s="27">
        <f t="shared" si="18"/>
        <v>17.119</v>
      </c>
      <c r="V104" s="28"/>
    </row>
    <row r="105" spans="1:22" ht="22.5" customHeight="1">
      <c r="A105" s="110"/>
      <c r="B105" s="68"/>
      <c r="C105" s="68" t="s">
        <v>313</v>
      </c>
      <c r="D105" s="69"/>
      <c r="E105" s="69"/>
      <c r="F105" s="71">
        <f>SUM(F87:F104)</f>
        <v>74.34899999999999</v>
      </c>
      <c r="G105" s="70"/>
      <c r="H105" s="99">
        <f aca="true" t="shared" si="19" ref="H105:U105">SUM(H87:H104)</f>
        <v>0</v>
      </c>
      <c r="I105" s="99">
        <f t="shared" si="19"/>
        <v>32.165</v>
      </c>
      <c r="J105" s="99">
        <f t="shared" si="19"/>
        <v>0</v>
      </c>
      <c r="K105" s="99">
        <f t="shared" si="19"/>
        <v>0</v>
      </c>
      <c r="L105" s="99">
        <f t="shared" si="19"/>
        <v>0</v>
      </c>
      <c r="M105" s="99">
        <f t="shared" si="19"/>
        <v>0</v>
      </c>
      <c r="N105" s="99">
        <f t="shared" si="19"/>
        <v>14.605</v>
      </c>
      <c r="O105" s="99">
        <f t="shared" si="19"/>
        <v>29.479</v>
      </c>
      <c r="P105" s="99">
        <f t="shared" si="19"/>
        <v>0</v>
      </c>
      <c r="Q105" s="99">
        <f t="shared" si="19"/>
        <v>0</v>
      </c>
      <c r="R105" s="99">
        <f t="shared" si="19"/>
        <v>0</v>
      </c>
      <c r="S105" s="99">
        <f t="shared" si="19"/>
        <v>76.249</v>
      </c>
      <c r="T105" s="99">
        <f t="shared" si="19"/>
        <v>0</v>
      </c>
      <c r="U105" s="99">
        <f t="shared" si="19"/>
        <v>76.249</v>
      </c>
      <c r="V105" s="72"/>
    </row>
    <row r="106" spans="1:22" ht="22.5" customHeight="1">
      <c r="A106" s="31">
        <v>1249</v>
      </c>
      <c r="B106" s="23" t="s">
        <v>26</v>
      </c>
      <c r="C106" s="30" t="s">
        <v>124</v>
      </c>
      <c r="D106" s="24" t="s">
        <v>25</v>
      </c>
      <c r="E106" s="24" t="s">
        <v>165</v>
      </c>
      <c r="F106" s="25">
        <v>2.4</v>
      </c>
      <c r="G106" s="32">
        <v>2</v>
      </c>
      <c r="H106" s="25" t="s">
        <v>23</v>
      </c>
      <c r="I106" s="25">
        <v>2.4</v>
      </c>
      <c r="J106" s="24" t="s">
        <v>23</v>
      </c>
      <c r="K106" s="24" t="s">
        <v>23</v>
      </c>
      <c r="L106" s="24" t="s">
        <v>23</v>
      </c>
      <c r="M106" s="24" t="s">
        <v>23</v>
      </c>
      <c r="N106" s="25" t="s">
        <v>23</v>
      </c>
      <c r="O106" s="25" t="s">
        <v>23</v>
      </c>
      <c r="P106" s="25" t="s">
        <v>23</v>
      </c>
      <c r="Q106" s="25" t="s">
        <v>23</v>
      </c>
      <c r="R106" s="27" t="s">
        <v>23</v>
      </c>
      <c r="S106" s="27">
        <f aca="true" t="shared" si="20" ref="S106:S115">SUM(H106:R106)</f>
        <v>2.4</v>
      </c>
      <c r="T106" s="25" t="s">
        <v>23</v>
      </c>
      <c r="U106" s="27">
        <f aca="true" t="shared" si="21" ref="U106:U115">SUM(S106:T106)</f>
        <v>2.4</v>
      </c>
      <c r="V106" s="28"/>
    </row>
    <row r="107" spans="1:22" ht="22.5" customHeight="1">
      <c r="A107" s="31"/>
      <c r="B107" s="23"/>
      <c r="C107" s="30"/>
      <c r="D107" s="24" t="s">
        <v>165</v>
      </c>
      <c r="E107" s="24" t="s">
        <v>31</v>
      </c>
      <c r="F107" s="25">
        <v>1.1</v>
      </c>
      <c r="G107" s="32">
        <v>2</v>
      </c>
      <c r="H107" s="25" t="s">
        <v>23</v>
      </c>
      <c r="I107" s="25" t="s">
        <v>23</v>
      </c>
      <c r="J107" s="24" t="s">
        <v>23</v>
      </c>
      <c r="K107" s="24" t="s">
        <v>23</v>
      </c>
      <c r="L107" s="24" t="s">
        <v>23</v>
      </c>
      <c r="M107" s="24" t="s">
        <v>23</v>
      </c>
      <c r="N107" s="25">
        <v>1.1</v>
      </c>
      <c r="O107" s="25" t="s">
        <v>23</v>
      </c>
      <c r="P107" s="25" t="s">
        <v>23</v>
      </c>
      <c r="Q107" s="25" t="s">
        <v>23</v>
      </c>
      <c r="R107" s="27" t="s">
        <v>23</v>
      </c>
      <c r="S107" s="27">
        <f t="shared" si="20"/>
        <v>1.1</v>
      </c>
      <c r="T107" s="25" t="s">
        <v>23</v>
      </c>
      <c r="U107" s="27">
        <f t="shared" si="21"/>
        <v>1.1</v>
      </c>
      <c r="V107" s="28"/>
    </row>
    <row r="108" spans="1:22" ht="22.5" customHeight="1">
      <c r="A108" s="31"/>
      <c r="B108" s="23"/>
      <c r="C108" s="30"/>
      <c r="D108" s="24" t="s">
        <v>31</v>
      </c>
      <c r="E108" s="24" t="s">
        <v>299</v>
      </c>
      <c r="F108" s="25">
        <v>4.2</v>
      </c>
      <c r="G108" s="32">
        <v>2</v>
      </c>
      <c r="H108" s="24" t="s">
        <v>23</v>
      </c>
      <c r="I108" s="24" t="s">
        <v>23</v>
      </c>
      <c r="J108" s="24" t="s">
        <v>23</v>
      </c>
      <c r="K108" s="24" t="s">
        <v>23</v>
      </c>
      <c r="L108" s="24" t="s">
        <v>23</v>
      </c>
      <c r="M108" s="24" t="s">
        <v>23</v>
      </c>
      <c r="N108" s="25" t="s">
        <v>23</v>
      </c>
      <c r="O108" s="25">
        <v>4.2</v>
      </c>
      <c r="P108" s="25" t="s">
        <v>23</v>
      </c>
      <c r="Q108" s="25" t="s">
        <v>23</v>
      </c>
      <c r="R108" s="27" t="s">
        <v>23</v>
      </c>
      <c r="S108" s="27">
        <f t="shared" si="20"/>
        <v>4.2</v>
      </c>
      <c r="T108" s="25"/>
      <c r="U108" s="27">
        <f t="shared" si="21"/>
        <v>4.2</v>
      </c>
      <c r="V108" s="28"/>
    </row>
    <row r="109" spans="1:22" ht="22.5" customHeight="1">
      <c r="A109" s="31"/>
      <c r="B109" s="24"/>
      <c r="C109" s="30"/>
      <c r="D109" s="24" t="s">
        <v>299</v>
      </c>
      <c r="E109" s="24" t="s">
        <v>218</v>
      </c>
      <c r="F109" s="25">
        <v>11.05</v>
      </c>
      <c r="G109" s="32">
        <v>2</v>
      </c>
      <c r="H109" s="25" t="s">
        <v>23</v>
      </c>
      <c r="I109" s="25">
        <v>11.05</v>
      </c>
      <c r="J109" s="24" t="s">
        <v>23</v>
      </c>
      <c r="K109" s="24" t="s">
        <v>23</v>
      </c>
      <c r="L109" s="24" t="s">
        <v>23</v>
      </c>
      <c r="M109" s="24" t="s">
        <v>23</v>
      </c>
      <c r="N109" s="25" t="s">
        <v>23</v>
      </c>
      <c r="O109" s="25" t="s">
        <v>23</v>
      </c>
      <c r="P109" s="25" t="s">
        <v>23</v>
      </c>
      <c r="Q109" s="25" t="s">
        <v>23</v>
      </c>
      <c r="R109" s="27" t="s">
        <v>23</v>
      </c>
      <c r="S109" s="27">
        <f t="shared" si="20"/>
        <v>11.05</v>
      </c>
      <c r="T109" s="25" t="s">
        <v>23</v>
      </c>
      <c r="U109" s="27">
        <f t="shared" si="21"/>
        <v>11.05</v>
      </c>
      <c r="V109" s="28"/>
    </row>
    <row r="110" spans="1:22" ht="22.5" customHeight="1">
      <c r="A110" s="31"/>
      <c r="B110" s="23"/>
      <c r="C110" s="30"/>
      <c r="D110" s="24" t="s">
        <v>218</v>
      </c>
      <c r="E110" s="24" t="s">
        <v>32</v>
      </c>
      <c r="F110" s="25">
        <v>2.15</v>
      </c>
      <c r="G110" s="32">
        <v>2</v>
      </c>
      <c r="H110" s="25" t="s">
        <v>23</v>
      </c>
      <c r="I110" s="25" t="s">
        <v>23</v>
      </c>
      <c r="J110" s="24" t="s">
        <v>23</v>
      </c>
      <c r="K110" s="24" t="s">
        <v>23</v>
      </c>
      <c r="L110" s="24" t="s">
        <v>23</v>
      </c>
      <c r="M110" s="24" t="s">
        <v>23</v>
      </c>
      <c r="N110" s="25" t="s">
        <v>23</v>
      </c>
      <c r="O110" s="25" t="s">
        <v>23</v>
      </c>
      <c r="P110" s="25">
        <v>2.15</v>
      </c>
      <c r="Q110" s="25" t="s">
        <v>23</v>
      </c>
      <c r="R110" s="27" t="s">
        <v>23</v>
      </c>
      <c r="S110" s="27">
        <f t="shared" si="20"/>
        <v>2.15</v>
      </c>
      <c r="T110" s="25" t="s">
        <v>23</v>
      </c>
      <c r="U110" s="27">
        <f t="shared" si="21"/>
        <v>2.15</v>
      </c>
      <c r="V110" s="28"/>
    </row>
    <row r="111" spans="1:22" ht="22.5" customHeight="1">
      <c r="A111" s="31"/>
      <c r="B111" s="23"/>
      <c r="C111" s="30"/>
      <c r="D111" s="24" t="s">
        <v>32</v>
      </c>
      <c r="E111" s="24" t="s">
        <v>88</v>
      </c>
      <c r="F111" s="25">
        <v>3.215</v>
      </c>
      <c r="G111" s="32">
        <v>2</v>
      </c>
      <c r="H111" s="25" t="s">
        <v>23</v>
      </c>
      <c r="I111" s="25" t="s">
        <v>23</v>
      </c>
      <c r="J111" s="24" t="s">
        <v>23</v>
      </c>
      <c r="K111" s="24" t="s">
        <v>23</v>
      </c>
      <c r="L111" s="24" t="s">
        <v>23</v>
      </c>
      <c r="M111" s="24" t="s">
        <v>23</v>
      </c>
      <c r="N111" s="25" t="s">
        <v>23</v>
      </c>
      <c r="O111" s="25">
        <v>3.215</v>
      </c>
      <c r="P111" s="25" t="s">
        <v>23</v>
      </c>
      <c r="Q111" s="25" t="s">
        <v>23</v>
      </c>
      <c r="R111" s="27" t="s">
        <v>23</v>
      </c>
      <c r="S111" s="27">
        <f t="shared" si="20"/>
        <v>3.215</v>
      </c>
      <c r="T111" s="25" t="s">
        <v>23</v>
      </c>
      <c r="U111" s="27">
        <f t="shared" si="21"/>
        <v>3.215</v>
      </c>
      <c r="V111" s="28"/>
    </row>
    <row r="112" spans="1:23" ht="22.5" customHeight="1">
      <c r="A112" s="60"/>
      <c r="B112" s="34"/>
      <c r="C112" s="57"/>
      <c r="D112" s="26" t="s">
        <v>88</v>
      </c>
      <c r="E112" s="26" t="s">
        <v>297</v>
      </c>
      <c r="F112" s="27">
        <v>4.46</v>
      </c>
      <c r="G112" s="58">
        <v>2</v>
      </c>
      <c r="H112" s="27" t="s">
        <v>23</v>
      </c>
      <c r="I112" s="27" t="s">
        <v>23</v>
      </c>
      <c r="J112" s="26" t="s">
        <v>23</v>
      </c>
      <c r="K112" s="26" t="s">
        <v>23</v>
      </c>
      <c r="L112" s="26" t="s">
        <v>23</v>
      </c>
      <c r="M112" s="26" t="s">
        <v>23</v>
      </c>
      <c r="N112" s="27" t="s">
        <v>23</v>
      </c>
      <c r="O112" s="27" t="s">
        <v>23</v>
      </c>
      <c r="P112" s="27">
        <v>4.46</v>
      </c>
      <c r="Q112" s="27" t="s">
        <v>23</v>
      </c>
      <c r="R112" s="27" t="s">
        <v>23</v>
      </c>
      <c r="S112" s="27">
        <f t="shared" si="20"/>
        <v>4.46</v>
      </c>
      <c r="T112" s="27" t="s">
        <v>23</v>
      </c>
      <c r="U112" s="27">
        <f t="shared" si="21"/>
        <v>4.46</v>
      </c>
      <c r="V112" s="28"/>
      <c r="W112" s="33"/>
    </row>
    <row r="113" spans="1:23" ht="22.5" customHeight="1">
      <c r="A113" s="60"/>
      <c r="B113" s="34"/>
      <c r="C113" s="57"/>
      <c r="D113" s="26" t="s">
        <v>297</v>
      </c>
      <c r="E113" s="26" t="s">
        <v>298</v>
      </c>
      <c r="F113" s="27">
        <v>1.425</v>
      </c>
      <c r="G113" s="58">
        <v>2</v>
      </c>
      <c r="H113" s="27" t="s">
        <v>23</v>
      </c>
      <c r="I113" s="27">
        <v>1.425</v>
      </c>
      <c r="J113" s="26" t="s">
        <v>23</v>
      </c>
      <c r="K113" s="26" t="s">
        <v>23</v>
      </c>
      <c r="L113" s="26" t="s">
        <v>23</v>
      </c>
      <c r="M113" s="26" t="s">
        <v>23</v>
      </c>
      <c r="N113" s="27" t="s">
        <v>23</v>
      </c>
      <c r="O113" s="27" t="s">
        <v>23</v>
      </c>
      <c r="P113" s="27"/>
      <c r="Q113" s="27" t="s">
        <v>23</v>
      </c>
      <c r="R113" s="27" t="s">
        <v>23</v>
      </c>
      <c r="S113" s="27">
        <f>SUM(H113:R113)</f>
        <v>1.425</v>
      </c>
      <c r="T113" s="27" t="s">
        <v>23</v>
      </c>
      <c r="U113" s="27">
        <f>SUM(S113:T113)</f>
        <v>1.425</v>
      </c>
      <c r="V113" s="28"/>
      <c r="W113" s="33"/>
    </row>
    <row r="114" spans="1:23" ht="22.5" customHeight="1">
      <c r="A114" s="60"/>
      <c r="B114" s="34"/>
      <c r="C114" s="57"/>
      <c r="D114" s="26" t="s">
        <v>298</v>
      </c>
      <c r="E114" s="26" t="s">
        <v>125</v>
      </c>
      <c r="F114" s="27">
        <v>0.415</v>
      </c>
      <c r="G114" s="58">
        <v>2</v>
      </c>
      <c r="H114" s="27" t="s">
        <v>23</v>
      </c>
      <c r="I114" s="27" t="s">
        <v>23</v>
      </c>
      <c r="J114" s="26" t="s">
        <v>23</v>
      </c>
      <c r="K114" s="26" t="s">
        <v>23</v>
      </c>
      <c r="L114" s="26" t="s">
        <v>23</v>
      </c>
      <c r="M114" s="26" t="s">
        <v>23</v>
      </c>
      <c r="N114" s="27" t="s">
        <v>23</v>
      </c>
      <c r="O114" s="27" t="s">
        <v>23</v>
      </c>
      <c r="P114" s="27">
        <v>0.415</v>
      </c>
      <c r="Q114" s="27" t="s">
        <v>23</v>
      </c>
      <c r="R114" s="27" t="s">
        <v>23</v>
      </c>
      <c r="S114" s="27">
        <f>SUM(H114:R114)</f>
        <v>0.415</v>
      </c>
      <c r="T114" s="27" t="s">
        <v>23</v>
      </c>
      <c r="U114" s="27">
        <f>SUM(S114:T114)</f>
        <v>0.415</v>
      </c>
      <c r="V114" s="28"/>
      <c r="W114" s="33"/>
    </row>
    <row r="115" spans="1:22" ht="22.5" customHeight="1">
      <c r="A115" s="61"/>
      <c r="B115" s="119"/>
      <c r="C115" s="30"/>
      <c r="D115" s="24" t="s">
        <v>125</v>
      </c>
      <c r="E115" s="24" t="s">
        <v>174</v>
      </c>
      <c r="F115" s="25">
        <v>6.35</v>
      </c>
      <c r="G115" s="32">
        <v>2</v>
      </c>
      <c r="H115" s="25" t="s">
        <v>23</v>
      </c>
      <c r="I115" s="25" t="s">
        <v>23</v>
      </c>
      <c r="J115" s="24" t="s">
        <v>23</v>
      </c>
      <c r="K115" s="24" t="s">
        <v>23</v>
      </c>
      <c r="L115" s="24" t="s">
        <v>23</v>
      </c>
      <c r="M115" s="24" t="s">
        <v>23</v>
      </c>
      <c r="N115" s="25" t="s">
        <v>23</v>
      </c>
      <c r="O115" s="25">
        <v>6.35</v>
      </c>
      <c r="P115" s="25" t="s">
        <v>23</v>
      </c>
      <c r="Q115" s="25" t="s">
        <v>23</v>
      </c>
      <c r="R115" s="27" t="s">
        <v>23</v>
      </c>
      <c r="S115" s="27">
        <f t="shared" si="20"/>
        <v>6.35</v>
      </c>
      <c r="T115" s="25" t="s">
        <v>23</v>
      </c>
      <c r="U115" s="27">
        <f t="shared" si="21"/>
        <v>6.35</v>
      </c>
      <c r="V115" s="28"/>
    </row>
    <row r="116" spans="1:22" ht="22.5" customHeight="1">
      <c r="A116" s="61"/>
      <c r="B116" s="35"/>
      <c r="C116" s="69" t="s">
        <v>306</v>
      </c>
      <c r="D116" s="69"/>
      <c r="E116" s="69"/>
      <c r="F116" s="70">
        <f>SUM(F106:F115)</f>
        <v>36.765</v>
      </c>
      <c r="G116" s="102"/>
      <c r="H116" s="101">
        <f>SUM(H106:H115)</f>
        <v>0</v>
      </c>
      <c r="I116" s="101">
        <f>SUM(I106:I115)</f>
        <v>14.875000000000002</v>
      </c>
      <c r="J116" s="101">
        <f aca="true" t="shared" si="22" ref="J116:R116">SUM(J106:J115)</f>
        <v>0</v>
      </c>
      <c r="K116" s="101">
        <f t="shared" si="22"/>
        <v>0</v>
      </c>
      <c r="L116" s="101">
        <f t="shared" si="22"/>
        <v>0</v>
      </c>
      <c r="M116" s="101">
        <f t="shared" si="22"/>
        <v>0</v>
      </c>
      <c r="N116" s="101">
        <f t="shared" si="22"/>
        <v>1.1</v>
      </c>
      <c r="O116" s="101">
        <f t="shared" si="22"/>
        <v>13.765</v>
      </c>
      <c r="P116" s="101">
        <f t="shared" si="22"/>
        <v>7.0249999999999995</v>
      </c>
      <c r="Q116" s="101">
        <f t="shared" si="22"/>
        <v>0</v>
      </c>
      <c r="R116" s="101">
        <f t="shared" si="22"/>
        <v>0</v>
      </c>
      <c r="S116" s="101">
        <f>SUM(I116:R116)</f>
        <v>36.765</v>
      </c>
      <c r="T116" s="101">
        <f>SUM(T106:T115)</f>
        <v>0</v>
      </c>
      <c r="U116" s="99">
        <f>SUM(U106:U115)</f>
        <v>36.765</v>
      </c>
      <c r="V116" s="72"/>
    </row>
    <row r="117" spans="1:22" ht="22.5" customHeight="1">
      <c r="A117" s="129">
        <v>1314</v>
      </c>
      <c r="B117" s="122" t="s">
        <v>26</v>
      </c>
      <c r="C117" s="123" t="s">
        <v>126</v>
      </c>
      <c r="D117" s="120" t="s">
        <v>25</v>
      </c>
      <c r="E117" s="120" t="s">
        <v>68</v>
      </c>
      <c r="F117" s="77">
        <v>26.505</v>
      </c>
      <c r="G117" s="124">
        <v>2</v>
      </c>
      <c r="H117" s="120" t="s">
        <v>23</v>
      </c>
      <c r="I117" s="120" t="s">
        <v>23</v>
      </c>
      <c r="J117" s="120" t="s">
        <v>23</v>
      </c>
      <c r="K117" s="120" t="s">
        <v>23</v>
      </c>
      <c r="L117" s="120" t="s">
        <v>23</v>
      </c>
      <c r="M117" s="120" t="s">
        <v>23</v>
      </c>
      <c r="N117" s="77">
        <v>26.505</v>
      </c>
      <c r="O117" s="77" t="s">
        <v>23</v>
      </c>
      <c r="P117" s="77" t="s">
        <v>23</v>
      </c>
      <c r="Q117" s="77" t="s">
        <v>23</v>
      </c>
      <c r="R117" s="77" t="s">
        <v>23</v>
      </c>
      <c r="S117" s="77">
        <f>SUM(H117:R117)</f>
        <v>26.505</v>
      </c>
      <c r="T117" s="120" t="s">
        <v>23</v>
      </c>
      <c r="U117" s="77">
        <f>SUM(S117:T117)</f>
        <v>26.505</v>
      </c>
      <c r="V117" s="94"/>
    </row>
    <row r="118" spans="1:22" ht="13.5" customHeight="1">
      <c r="A118" s="61"/>
      <c r="B118" s="24" t="s">
        <v>29</v>
      </c>
      <c r="C118" s="30"/>
      <c r="D118" s="24"/>
      <c r="E118" s="24"/>
      <c r="F118" s="25"/>
      <c r="G118" s="32"/>
      <c r="H118" s="24"/>
      <c r="I118" s="24"/>
      <c r="J118" s="24"/>
      <c r="K118" s="24"/>
      <c r="L118" s="24"/>
      <c r="M118" s="24"/>
      <c r="N118" s="25"/>
      <c r="O118" s="25"/>
      <c r="P118" s="25"/>
      <c r="Q118" s="25"/>
      <c r="R118" s="27"/>
      <c r="S118" s="27"/>
      <c r="T118" s="24"/>
      <c r="U118" s="27"/>
      <c r="V118" s="28"/>
    </row>
    <row r="119" spans="1:22" ht="29.25" customHeight="1">
      <c r="A119" s="110"/>
      <c r="B119" s="68"/>
      <c r="C119" s="69" t="s">
        <v>307</v>
      </c>
      <c r="D119" s="69"/>
      <c r="E119" s="69"/>
      <c r="F119" s="70">
        <f>SUM(F117:F118)</f>
        <v>26.505</v>
      </c>
      <c r="G119" s="102"/>
      <c r="H119" s="101">
        <f aca="true" t="shared" si="23" ref="H119:U119">SUM(H117:H118)</f>
        <v>0</v>
      </c>
      <c r="I119" s="101">
        <f t="shared" si="23"/>
        <v>0</v>
      </c>
      <c r="J119" s="101">
        <f t="shared" si="23"/>
        <v>0</v>
      </c>
      <c r="K119" s="101">
        <f t="shared" si="23"/>
        <v>0</v>
      </c>
      <c r="L119" s="101">
        <f t="shared" si="23"/>
        <v>0</v>
      </c>
      <c r="M119" s="101">
        <f t="shared" si="23"/>
        <v>0</v>
      </c>
      <c r="N119" s="101">
        <f t="shared" si="23"/>
        <v>26.505</v>
      </c>
      <c r="O119" s="101">
        <f t="shared" si="23"/>
        <v>0</v>
      </c>
      <c r="P119" s="101">
        <f t="shared" si="23"/>
        <v>0</v>
      </c>
      <c r="Q119" s="101">
        <f t="shared" si="23"/>
        <v>0</v>
      </c>
      <c r="R119" s="101">
        <f t="shared" si="23"/>
        <v>0</v>
      </c>
      <c r="S119" s="101">
        <f t="shared" si="23"/>
        <v>26.505</v>
      </c>
      <c r="T119" s="101">
        <f t="shared" si="23"/>
        <v>0</v>
      </c>
      <c r="U119" s="99">
        <f t="shared" si="23"/>
        <v>26.505</v>
      </c>
      <c r="V119" s="72"/>
    </row>
    <row r="120" spans="1:22" ht="22.5" customHeight="1">
      <c r="A120" s="31">
        <v>1322</v>
      </c>
      <c r="B120" s="23" t="s">
        <v>26</v>
      </c>
      <c r="C120" s="30" t="s">
        <v>146</v>
      </c>
      <c r="D120" s="24" t="s">
        <v>25</v>
      </c>
      <c r="E120" s="24" t="s">
        <v>214</v>
      </c>
      <c r="F120" s="25">
        <v>1.475</v>
      </c>
      <c r="G120" s="24">
        <v>2</v>
      </c>
      <c r="H120" s="24" t="s">
        <v>23</v>
      </c>
      <c r="I120" s="24">
        <v>1.475</v>
      </c>
      <c r="J120" s="24" t="s">
        <v>23</v>
      </c>
      <c r="K120" s="24" t="s">
        <v>23</v>
      </c>
      <c r="L120" s="24" t="s">
        <v>23</v>
      </c>
      <c r="M120" s="24" t="s">
        <v>23</v>
      </c>
      <c r="N120" s="25" t="s">
        <v>23</v>
      </c>
      <c r="O120" s="25" t="s">
        <v>23</v>
      </c>
      <c r="P120" s="25" t="s">
        <v>23</v>
      </c>
      <c r="Q120" s="25" t="s">
        <v>23</v>
      </c>
      <c r="R120" s="27" t="s">
        <v>23</v>
      </c>
      <c r="S120" s="27">
        <f aca="true" t="shared" si="24" ref="S120:S135">SUM(H120:R120)</f>
        <v>1.475</v>
      </c>
      <c r="T120" s="24" t="s">
        <v>23</v>
      </c>
      <c r="U120" s="27">
        <f aca="true" t="shared" si="25" ref="U120:U140">SUM(S120:T120)</f>
        <v>1.475</v>
      </c>
      <c r="V120" s="28"/>
    </row>
    <row r="121" spans="1:22" ht="22.5" customHeight="1">
      <c r="A121" s="31"/>
      <c r="B121" s="23"/>
      <c r="C121" s="30"/>
      <c r="D121" s="24" t="s">
        <v>214</v>
      </c>
      <c r="E121" s="24" t="s">
        <v>159</v>
      </c>
      <c r="F121" s="25">
        <v>1.525</v>
      </c>
      <c r="G121" s="24">
        <v>2</v>
      </c>
      <c r="H121" s="24" t="s">
        <v>23</v>
      </c>
      <c r="I121" s="24" t="s">
        <v>23</v>
      </c>
      <c r="J121" s="24" t="s">
        <v>23</v>
      </c>
      <c r="K121" s="24" t="s">
        <v>23</v>
      </c>
      <c r="L121" s="24" t="s">
        <v>23</v>
      </c>
      <c r="M121" s="24" t="s">
        <v>23</v>
      </c>
      <c r="N121" s="25" t="s">
        <v>23</v>
      </c>
      <c r="O121" s="25">
        <v>1.525</v>
      </c>
      <c r="P121" s="25" t="s">
        <v>23</v>
      </c>
      <c r="Q121" s="25" t="s">
        <v>23</v>
      </c>
      <c r="R121" s="27" t="s">
        <v>23</v>
      </c>
      <c r="S121" s="27">
        <f>SUM(H121:R121)</f>
        <v>1.525</v>
      </c>
      <c r="T121" s="24" t="s">
        <v>23</v>
      </c>
      <c r="U121" s="27">
        <f>SUM(S121:T121)</f>
        <v>1.525</v>
      </c>
      <c r="V121" s="28"/>
    </row>
    <row r="122" spans="1:22" ht="22.5" customHeight="1">
      <c r="A122" s="31"/>
      <c r="B122" s="23"/>
      <c r="C122" s="30"/>
      <c r="D122" s="24" t="s">
        <v>159</v>
      </c>
      <c r="E122" s="24" t="s">
        <v>160</v>
      </c>
      <c r="F122" s="25">
        <v>2.95</v>
      </c>
      <c r="G122" s="24">
        <v>2</v>
      </c>
      <c r="H122" s="24" t="s">
        <v>23</v>
      </c>
      <c r="I122" s="25">
        <v>2.95</v>
      </c>
      <c r="J122" s="24" t="s">
        <v>23</v>
      </c>
      <c r="K122" s="24" t="s">
        <v>23</v>
      </c>
      <c r="L122" s="24" t="s">
        <v>23</v>
      </c>
      <c r="M122" s="24" t="s">
        <v>23</v>
      </c>
      <c r="N122" s="25" t="s">
        <v>23</v>
      </c>
      <c r="O122" s="25" t="s">
        <v>23</v>
      </c>
      <c r="P122" s="25" t="s">
        <v>23</v>
      </c>
      <c r="Q122" s="25" t="s">
        <v>23</v>
      </c>
      <c r="R122" s="27" t="s">
        <v>23</v>
      </c>
      <c r="S122" s="27">
        <f t="shared" si="24"/>
        <v>2.95</v>
      </c>
      <c r="T122" s="24" t="s">
        <v>23</v>
      </c>
      <c r="U122" s="27">
        <f t="shared" si="25"/>
        <v>2.95</v>
      </c>
      <c r="V122" s="28"/>
    </row>
    <row r="123" spans="1:22" ht="22.5" customHeight="1">
      <c r="A123" s="31"/>
      <c r="B123" s="23"/>
      <c r="C123" s="30"/>
      <c r="D123" s="24" t="s">
        <v>160</v>
      </c>
      <c r="E123" s="24" t="s">
        <v>219</v>
      </c>
      <c r="F123" s="25">
        <v>12.775</v>
      </c>
      <c r="G123" s="24">
        <v>2</v>
      </c>
      <c r="H123" s="24" t="s">
        <v>23</v>
      </c>
      <c r="I123" s="24" t="s">
        <v>23</v>
      </c>
      <c r="J123" s="24" t="s">
        <v>23</v>
      </c>
      <c r="K123" s="24" t="s">
        <v>23</v>
      </c>
      <c r="L123" s="24" t="s">
        <v>23</v>
      </c>
      <c r="M123" s="24" t="s">
        <v>23</v>
      </c>
      <c r="N123" s="25" t="s">
        <v>23</v>
      </c>
      <c r="O123" s="25">
        <v>12.775</v>
      </c>
      <c r="P123" s="25" t="s">
        <v>23</v>
      </c>
      <c r="Q123" s="25" t="s">
        <v>23</v>
      </c>
      <c r="R123" s="27" t="s">
        <v>23</v>
      </c>
      <c r="S123" s="27">
        <f t="shared" si="24"/>
        <v>12.775</v>
      </c>
      <c r="T123" s="24" t="s">
        <v>23</v>
      </c>
      <c r="U123" s="27">
        <f t="shared" si="25"/>
        <v>12.775</v>
      </c>
      <c r="V123" s="28"/>
    </row>
    <row r="124" spans="1:22" ht="22.5" customHeight="1">
      <c r="A124" s="31"/>
      <c r="B124" s="23"/>
      <c r="C124" s="30"/>
      <c r="D124" s="24" t="s">
        <v>219</v>
      </c>
      <c r="E124" s="24" t="s">
        <v>198</v>
      </c>
      <c r="F124" s="25">
        <v>4.1</v>
      </c>
      <c r="G124" s="24">
        <v>2</v>
      </c>
      <c r="H124" s="24" t="s">
        <v>23</v>
      </c>
      <c r="I124" s="25">
        <v>4.1</v>
      </c>
      <c r="J124" s="24" t="s">
        <v>23</v>
      </c>
      <c r="K124" s="24" t="s">
        <v>23</v>
      </c>
      <c r="L124" s="24" t="s">
        <v>23</v>
      </c>
      <c r="M124" s="24" t="s">
        <v>23</v>
      </c>
      <c r="N124" s="25" t="s">
        <v>23</v>
      </c>
      <c r="O124" s="25" t="s">
        <v>23</v>
      </c>
      <c r="P124" s="25" t="s">
        <v>23</v>
      </c>
      <c r="Q124" s="25" t="s">
        <v>23</v>
      </c>
      <c r="R124" s="27" t="s">
        <v>23</v>
      </c>
      <c r="S124" s="27">
        <f>SUM(H124:R124)</f>
        <v>4.1</v>
      </c>
      <c r="T124" s="24" t="s">
        <v>23</v>
      </c>
      <c r="U124" s="27">
        <f>SUM(S124:T124)</f>
        <v>4.1</v>
      </c>
      <c r="V124" s="28"/>
    </row>
    <row r="125" spans="1:22" ht="22.5" customHeight="1">
      <c r="A125" s="31"/>
      <c r="B125" s="23"/>
      <c r="C125" s="30"/>
      <c r="D125" s="24" t="s">
        <v>198</v>
      </c>
      <c r="E125" s="24" t="s">
        <v>166</v>
      </c>
      <c r="F125" s="25">
        <v>1.175</v>
      </c>
      <c r="G125" s="24">
        <v>2</v>
      </c>
      <c r="H125" s="24" t="s">
        <v>23</v>
      </c>
      <c r="I125" s="24" t="s">
        <v>23</v>
      </c>
      <c r="J125" s="24" t="s">
        <v>23</v>
      </c>
      <c r="K125" s="24" t="s">
        <v>23</v>
      </c>
      <c r="L125" s="24" t="s">
        <v>23</v>
      </c>
      <c r="M125" s="24" t="s">
        <v>23</v>
      </c>
      <c r="N125" s="25" t="s">
        <v>23</v>
      </c>
      <c r="O125" s="25">
        <v>1.175</v>
      </c>
      <c r="P125" s="25" t="s">
        <v>23</v>
      </c>
      <c r="Q125" s="25" t="s">
        <v>23</v>
      </c>
      <c r="R125" s="27" t="s">
        <v>23</v>
      </c>
      <c r="S125" s="27">
        <f>SUM(H125:R125)</f>
        <v>1.175</v>
      </c>
      <c r="T125" s="24" t="s">
        <v>23</v>
      </c>
      <c r="U125" s="27">
        <f>SUM(S125:T125)</f>
        <v>1.175</v>
      </c>
      <c r="V125" s="28"/>
    </row>
    <row r="126" spans="1:22" ht="22.5" customHeight="1">
      <c r="A126" s="31"/>
      <c r="B126" s="23"/>
      <c r="C126" s="30"/>
      <c r="D126" s="24" t="s">
        <v>166</v>
      </c>
      <c r="E126" s="24" t="s">
        <v>167</v>
      </c>
      <c r="F126" s="25">
        <v>2.7</v>
      </c>
      <c r="G126" s="24">
        <v>2</v>
      </c>
      <c r="H126" s="24" t="s">
        <v>23</v>
      </c>
      <c r="I126" s="25">
        <v>2.7</v>
      </c>
      <c r="J126" s="24" t="s">
        <v>23</v>
      </c>
      <c r="K126" s="24" t="s">
        <v>23</v>
      </c>
      <c r="L126" s="24" t="s">
        <v>23</v>
      </c>
      <c r="M126" s="24" t="s">
        <v>23</v>
      </c>
      <c r="N126" s="25" t="s">
        <v>23</v>
      </c>
      <c r="O126" s="25" t="s">
        <v>23</v>
      </c>
      <c r="P126" s="25" t="s">
        <v>23</v>
      </c>
      <c r="Q126" s="25" t="s">
        <v>23</v>
      </c>
      <c r="R126" s="27" t="s">
        <v>23</v>
      </c>
      <c r="S126" s="27">
        <f t="shared" si="24"/>
        <v>2.7</v>
      </c>
      <c r="T126" s="24" t="s">
        <v>23</v>
      </c>
      <c r="U126" s="27">
        <f t="shared" si="25"/>
        <v>2.7</v>
      </c>
      <c r="V126" s="28"/>
    </row>
    <row r="127" spans="1:22" ht="22.5" customHeight="1">
      <c r="A127" s="31"/>
      <c r="B127" s="23"/>
      <c r="C127" s="30"/>
      <c r="D127" s="24" t="s">
        <v>167</v>
      </c>
      <c r="E127" s="24" t="s">
        <v>199</v>
      </c>
      <c r="F127" s="25">
        <v>1.3</v>
      </c>
      <c r="G127" s="24">
        <v>2</v>
      </c>
      <c r="H127" s="24" t="s">
        <v>23</v>
      </c>
      <c r="I127" s="24" t="s">
        <v>23</v>
      </c>
      <c r="J127" s="24" t="s">
        <v>23</v>
      </c>
      <c r="K127" s="24" t="s">
        <v>23</v>
      </c>
      <c r="L127" s="24" t="s">
        <v>23</v>
      </c>
      <c r="M127" s="24" t="s">
        <v>23</v>
      </c>
      <c r="N127" s="25" t="s">
        <v>23</v>
      </c>
      <c r="O127" s="25">
        <v>1.3</v>
      </c>
      <c r="P127" s="25" t="s">
        <v>23</v>
      </c>
      <c r="Q127" s="25" t="s">
        <v>23</v>
      </c>
      <c r="R127" s="27" t="s">
        <v>23</v>
      </c>
      <c r="S127" s="27">
        <f t="shared" si="24"/>
        <v>1.3</v>
      </c>
      <c r="T127" s="24" t="s">
        <v>23</v>
      </c>
      <c r="U127" s="27">
        <f t="shared" si="25"/>
        <v>1.3</v>
      </c>
      <c r="V127" s="28"/>
    </row>
    <row r="128" spans="1:22" ht="22.5" customHeight="1">
      <c r="A128" s="31"/>
      <c r="B128" s="23"/>
      <c r="C128" s="30"/>
      <c r="D128" s="24" t="s">
        <v>199</v>
      </c>
      <c r="E128" s="24" t="s">
        <v>200</v>
      </c>
      <c r="F128" s="25">
        <v>2.55</v>
      </c>
      <c r="G128" s="24">
        <v>2</v>
      </c>
      <c r="H128" s="24" t="s">
        <v>23</v>
      </c>
      <c r="I128" s="25">
        <v>2.55</v>
      </c>
      <c r="J128" s="24" t="s">
        <v>23</v>
      </c>
      <c r="K128" s="24" t="s">
        <v>23</v>
      </c>
      <c r="L128" s="24" t="s">
        <v>23</v>
      </c>
      <c r="M128" s="24" t="s">
        <v>23</v>
      </c>
      <c r="N128" s="25" t="s">
        <v>23</v>
      </c>
      <c r="O128" s="25" t="s">
        <v>23</v>
      </c>
      <c r="P128" s="25" t="s">
        <v>23</v>
      </c>
      <c r="Q128" s="25" t="s">
        <v>23</v>
      </c>
      <c r="R128" s="27" t="s">
        <v>23</v>
      </c>
      <c r="S128" s="27">
        <f>SUM(H128:R128)</f>
        <v>2.55</v>
      </c>
      <c r="T128" s="24" t="s">
        <v>23</v>
      </c>
      <c r="U128" s="27">
        <f>SUM(S128:T128)</f>
        <v>2.55</v>
      </c>
      <c r="V128" s="28"/>
    </row>
    <row r="129" spans="1:22" ht="22.5" customHeight="1">
      <c r="A129" s="31"/>
      <c r="B129" s="23"/>
      <c r="C129" s="30"/>
      <c r="D129" s="24" t="s">
        <v>200</v>
      </c>
      <c r="E129" s="24" t="s">
        <v>168</v>
      </c>
      <c r="F129" s="25">
        <v>23.95</v>
      </c>
      <c r="G129" s="24">
        <v>2</v>
      </c>
      <c r="H129" s="24" t="s">
        <v>23</v>
      </c>
      <c r="I129" s="24" t="s">
        <v>23</v>
      </c>
      <c r="J129" s="24" t="s">
        <v>23</v>
      </c>
      <c r="K129" s="24" t="s">
        <v>23</v>
      </c>
      <c r="L129" s="24" t="s">
        <v>23</v>
      </c>
      <c r="M129" s="24" t="s">
        <v>23</v>
      </c>
      <c r="N129" s="25" t="s">
        <v>23</v>
      </c>
      <c r="O129" s="25">
        <v>23.95</v>
      </c>
      <c r="P129" s="25" t="s">
        <v>23</v>
      </c>
      <c r="Q129" s="25" t="s">
        <v>23</v>
      </c>
      <c r="R129" s="27" t="s">
        <v>23</v>
      </c>
      <c r="S129" s="27">
        <f>SUM(H129:R129)</f>
        <v>23.95</v>
      </c>
      <c r="T129" s="24" t="s">
        <v>23</v>
      </c>
      <c r="U129" s="27">
        <f>SUM(S129:T129)</f>
        <v>23.95</v>
      </c>
      <c r="V129" s="28"/>
    </row>
    <row r="130" spans="1:22" ht="22.5" customHeight="1">
      <c r="A130" s="31"/>
      <c r="B130" s="23"/>
      <c r="C130" s="30"/>
      <c r="D130" s="24" t="s">
        <v>168</v>
      </c>
      <c r="E130" s="24" t="s">
        <v>169</v>
      </c>
      <c r="F130" s="25">
        <v>1.6</v>
      </c>
      <c r="G130" s="24">
        <v>2</v>
      </c>
      <c r="H130" s="24" t="s">
        <v>23</v>
      </c>
      <c r="I130" s="25">
        <v>1.6</v>
      </c>
      <c r="J130" s="24" t="s">
        <v>23</v>
      </c>
      <c r="K130" s="24" t="s">
        <v>23</v>
      </c>
      <c r="L130" s="24" t="s">
        <v>23</v>
      </c>
      <c r="M130" s="24" t="s">
        <v>23</v>
      </c>
      <c r="N130" s="25" t="s">
        <v>23</v>
      </c>
      <c r="O130" s="25" t="s">
        <v>23</v>
      </c>
      <c r="P130" s="25" t="s">
        <v>23</v>
      </c>
      <c r="Q130" s="25" t="s">
        <v>23</v>
      </c>
      <c r="R130" s="27" t="s">
        <v>23</v>
      </c>
      <c r="S130" s="27">
        <f t="shared" si="24"/>
        <v>1.6</v>
      </c>
      <c r="T130" s="24" t="s">
        <v>23</v>
      </c>
      <c r="U130" s="27">
        <f t="shared" si="25"/>
        <v>1.6</v>
      </c>
      <c r="V130" s="28"/>
    </row>
    <row r="131" spans="1:22" ht="22.5" customHeight="1">
      <c r="A131" s="31"/>
      <c r="B131" s="23"/>
      <c r="C131" s="30"/>
      <c r="D131" s="24" t="s">
        <v>169</v>
      </c>
      <c r="E131" s="24" t="s">
        <v>300</v>
      </c>
      <c r="F131" s="25">
        <v>0.86</v>
      </c>
      <c r="G131" s="24">
        <v>2</v>
      </c>
      <c r="H131" s="24" t="s">
        <v>23</v>
      </c>
      <c r="I131" s="24" t="s">
        <v>23</v>
      </c>
      <c r="J131" s="24" t="s">
        <v>23</v>
      </c>
      <c r="K131" s="24" t="s">
        <v>23</v>
      </c>
      <c r="L131" s="24" t="s">
        <v>23</v>
      </c>
      <c r="M131" s="24" t="s">
        <v>23</v>
      </c>
      <c r="N131" s="25" t="s">
        <v>23</v>
      </c>
      <c r="O131" s="25">
        <v>0.86</v>
      </c>
      <c r="P131" s="25" t="s">
        <v>23</v>
      </c>
      <c r="Q131" s="25" t="s">
        <v>23</v>
      </c>
      <c r="R131" s="27" t="s">
        <v>23</v>
      </c>
      <c r="S131" s="27">
        <f>SUM(H131:R131)</f>
        <v>0.86</v>
      </c>
      <c r="T131" s="24" t="s">
        <v>23</v>
      </c>
      <c r="U131" s="27">
        <f>SUM(S131:T131)</f>
        <v>0.86</v>
      </c>
      <c r="V131" s="28"/>
    </row>
    <row r="132" spans="1:22" ht="22.5" customHeight="1">
      <c r="A132" s="31"/>
      <c r="B132" s="23"/>
      <c r="C132" s="30"/>
      <c r="D132" s="24" t="s">
        <v>300</v>
      </c>
      <c r="E132" s="24" t="s">
        <v>301</v>
      </c>
      <c r="F132" s="25">
        <v>1</v>
      </c>
      <c r="G132" s="24">
        <v>2</v>
      </c>
      <c r="H132" s="24" t="s">
        <v>23</v>
      </c>
      <c r="I132" s="25">
        <v>1</v>
      </c>
      <c r="J132" s="24" t="s">
        <v>23</v>
      </c>
      <c r="K132" s="24" t="s">
        <v>23</v>
      </c>
      <c r="L132" s="24" t="s">
        <v>23</v>
      </c>
      <c r="M132" s="24" t="s">
        <v>23</v>
      </c>
      <c r="N132" s="25" t="s">
        <v>23</v>
      </c>
      <c r="O132" s="25" t="s">
        <v>23</v>
      </c>
      <c r="P132" s="25" t="s">
        <v>23</v>
      </c>
      <c r="Q132" s="25" t="s">
        <v>23</v>
      </c>
      <c r="R132" s="27" t="s">
        <v>23</v>
      </c>
      <c r="S132" s="27">
        <f>SUM(H132:R132)</f>
        <v>1</v>
      </c>
      <c r="T132" s="24" t="s">
        <v>23</v>
      </c>
      <c r="U132" s="27">
        <f>SUM(S132:T132)</f>
        <v>1</v>
      </c>
      <c r="V132" s="28"/>
    </row>
    <row r="133" spans="1:22" ht="22.5" customHeight="1">
      <c r="A133" s="31"/>
      <c r="B133" s="23"/>
      <c r="C133" s="30"/>
      <c r="D133" s="24" t="s">
        <v>301</v>
      </c>
      <c r="E133" s="24" t="s">
        <v>170</v>
      </c>
      <c r="F133" s="25">
        <v>3.54</v>
      </c>
      <c r="G133" s="24">
        <v>2</v>
      </c>
      <c r="H133" s="24" t="s">
        <v>23</v>
      </c>
      <c r="I133" s="24" t="s">
        <v>23</v>
      </c>
      <c r="J133" s="24" t="s">
        <v>23</v>
      </c>
      <c r="K133" s="24" t="s">
        <v>23</v>
      </c>
      <c r="L133" s="24" t="s">
        <v>23</v>
      </c>
      <c r="M133" s="24" t="s">
        <v>23</v>
      </c>
      <c r="N133" s="25" t="s">
        <v>23</v>
      </c>
      <c r="O133" s="25">
        <v>3.54</v>
      </c>
      <c r="P133" s="25" t="s">
        <v>23</v>
      </c>
      <c r="Q133" s="25" t="s">
        <v>23</v>
      </c>
      <c r="R133" s="27" t="s">
        <v>23</v>
      </c>
      <c r="S133" s="27">
        <f>SUM(H133:R133)</f>
        <v>3.54</v>
      </c>
      <c r="T133" s="24" t="s">
        <v>23</v>
      </c>
      <c r="U133" s="27">
        <f>SUM(S133:T133)</f>
        <v>3.54</v>
      </c>
      <c r="V133" s="28"/>
    </row>
    <row r="134" spans="1:22" ht="22.5" customHeight="1">
      <c r="A134" s="31"/>
      <c r="B134" s="23"/>
      <c r="C134" s="30"/>
      <c r="D134" s="24" t="s">
        <v>170</v>
      </c>
      <c r="E134" s="24" t="s">
        <v>308</v>
      </c>
      <c r="F134" s="25">
        <v>7.25</v>
      </c>
      <c r="G134" s="24">
        <v>2</v>
      </c>
      <c r="H134" s="24" t="s">
        <v>23</v>
      </c>
      <c r="I134" s="25">
        <v>7.25</v>
      </c>
      <c r="J134" s="24" t="s">
        <v>23</v>
      </c>
      <c r="K134" s="24" t="s">
        <v>23</v>
      </c>
      <c r="L134" s="24" t="s">
        <v>23</v>
      </c>
      <c r="M134" s="24" t="s">
        <v>23</v>
      </c>
      <c r="N134" s="25" t="s">
        <v>23</v>
      </c>
      <c r="O134" s="25" t="s">
        <v>23</v>
      </c>
      <c r="P134" s="25" t="s">
        <v>23</v>
      </c>
      <c r="Q134" s="25" t="s">
        <v>23</v>
      </c>
      <c r="R134" s="27" t="s">
        <v>23</v>
      </c>
      <c r="S134" s="27">
        <f t="shared" si="24"/>
        <v>7.25</v>
      </c>
      <c r="T134" s="24" t="s">
        <v>23</v>
      </c>
      <c r="U134" s="27">
        <f t="shared" si="25"/>
        <v>7.25</v>
      </c>
      <c r="V134" s="28"/>
    </row>
    <row r="135" spans="1:22" s="33" customFormat="1" ht="22.5" customHeight="1">
      <c r="A135" s="31"/>
      <c r="B135" s="24"/>
      <c r="C135" s="30"/>
      <c r="D135" s="24" t="s">
        <v>308</v>
      </c>
      <c r="E135" s="24" t="s">
        <v>223</v>
      </c>
      <c r="F135" s="25">
        <v>10.75</v>
      </c>
      <c r="G135" s="32">
        <v>2</v>
      </c>
      <c r="H135" s="25" t="s">
        <v>23</v>
      </c>
      <c r="I135" s="25" t="s">
        <v>23</v>
      </c>
      <c r="J135" s="24" t="s">
        <v>23</v>
      </c>
      <c r="K135" s="24" t="s">
        <v>23</v>
      </c>
      <c r="L135" s="24" t="s">
        <v>23</v>
      </c>
      <c r="M135" s="25">
        <v>10.75</v>
      </c>
      <c r="N135" s="25" t="s">
        <v>23</v>
      </c>
      <c r="O135" s="25" t="s">
        <v>23</v>
      </c>
      <c r="P135" s="25" t="s">
        <v>23</v>
      </c>
      <c r="Q135" s="25" t="s">
        <v>23</v>
      </c>
      <c r="R135" s="27" t="s">
        <v>23</v>
      </c>
      <c r="S135" s="27">
        <f t="shared" si="24"/>
        <v>10.75</v>
      </c>
      <c r="T135" s="25" t="s">
        <v>23</v>
      </c>
      <c r="U135" s="27">
        <f>SUM(S135:T135)</f>
        <v>10.75</v>
      </c>
      <c r="V135" s="28"/>
    </row>
    <row r="136" spans="1:22" s="33" customFormat="1" ht="22.5" customHeight="1">
      <c r="A136" s="31"/>
      <c r="B136" s="24"/>
      <c r="C136" s="30"/>
      <c r="D136" s="24" t="s">
        <v>223</v>
      </c>
      <c r="E136" s="24" t="s">
        <v>132</v>
      </c>
      <c r="F136" s="25">
        <v>8.456</v>
      </c>
      <c r="G136" s="32">
        <v>2</v>
      </c>
      <c r="H136" s="25"/>
      <c r="I136" s="25"/>
      <c r="J136" s="24"/>
      <c r="K136" s="24"/>
      <c r="L136" s="24"/>
      <c r="M136" s="24"/>
      <c r="N136" s="25">
        <v>8.456</v>
      </c>
      <c r="O136" s="25"/>
      <c r="P136" s="25"/>
      <c r="Q136" s="25"/>
      <c r="R136" s="27"/>
      <c r="S136" s="27">
        <f>SUM(H136:R136)</f>
        <v>8.456</v>
      </c>
      <c r="T136" s="25"/>
      <c r="U136" s="27">
        <f>SUM(S136:T136)</f>
        <v>8.456</v>
      </c>
      <c r="V136" s="28"/>
    </row>
    <row r="137" spans="1:22" ht="22.5" customHeight="1">
      <c r="A137" s="31"/>
      <c r="B137" s="23"/>
      <c r="C137" s="30"/>
      <c r="D137" s="24" t="s">
        <v>132</v>
      </c>
      <c r="E137" s="24" t="s">
        <v>201</v>
      </c>
      <c r="F137" s="25">
        <v>1.444</v>
      </c>
      <c r="G137" s="32">
        <v>2</v>
      </c>
      <c r="H137" s="25" t="s">
        <v>23</v>
      </c>
      <c r="I137" s="25">
        <v>1.444</v>
      </c>
      <c r="J137" s="24" t="s">
        <v>23</v>
      </c>
      <c r="K137" s="24" t="s">
        <v>23</v>
      </c>
      <c r="L137" s="24" t="s">
        <v>23</v>
      </c>
      <c r="M137" s="24" t="s">
        <v>23</v>
      </c>
      <c r="N137" s="24" t="s">
        <v>23</v>
      </c>
      <c r="O137" s="25" t="s">
        <v>23</v>
      </c>
      <c r="P137" s="25" t="s">
        <v>23</v>
      </c>
      <c r="Q137" s="25" t="s">
        <v>23</v>
      </c>
      <c r="R137" s="27" t="s">
        <v>23</v>
      </c>
      <c r="S137" s="27">
        <f aca="true" t="shared" si="26" ref="S137:S142">SUM(H137:R137)</f>
        <v>1.444</v>
      </c>
      <c r="T137" s="25" t="s">
        <v>23</v>
      </c>
      <c r="U137" s="27">
        <f t="shared" si="25"/>
        <v>1.444</v>
      </c>
      <c r="V137" s="28"/>
    </row>
    <row r="138" spans="1:22" ht="22.5" customHeight="1">
      <c r="A138" s="31"/>
      <c r="B138" s="23"/>
      <c r="C138" s="30"/>
      <c r="D138" s="24" t="s">
        <v>201</v>
      </c>
      <c r="E138" s="24" t="s">
        <v>171</v>
      </c>
      <c r="F138" s="25">
        <v>0.389</v>
      </c>
      <c r="G138" s="32">
        <v>2</v>
      </c>
      <c r="H138" s="25" t="s">
        <v>23</v>
      </c>
      <c r="I138" s="25" t="s">
        <v>23</v>
      </c>
      <c r="J138" s="24" t="s">
        <v>23</v>
      </c>
      <c r="K138" s="24" t="s">
        <v>23</v>
      </c>
      <c r="L138" s="24" t="s">
        <v>23</v>
      </c>
      <c r="M138" s="24" t="s">
        <v>23</v>
      </c>
      <c r="N138" s="25">
        <v>0.389</v>
      </c>
      <c r="O138" s="25" t="s">
        <v>23</v>
      </c>
      <c r="P138" s="25" t="s">
        <v>23</v>
      </c>
      <c r="Q138" s="25" t="s">
        <v>23</v>
      </c>
      <c r="R138" s="27" t="s">
        <v>23</v>
      </c>
      <c r="S138" s="27">
        <f>SUM(H138:R138)</f>
        <v>0.389</v>
      </c>
      <c r="T138" s="25" t="s">
        <v>23</v>
      </c>
      <c r="U138" s="27">
        <f>SUM(S138:T138)</f>
        <v>0.389</v>
      </c>
      <c r="V138" s="28"/>
    </row>
    <row r="139" spans="1:22" ht="22.5" customHeight="1">
      <c r="A139" s="31"/>
      <c r="B139" s="23"/>
      <c r="C139" s="30"/>
      <c r="D139" s="24" t="s">
        <v>171</v>
      </c>
      <c r="E139" s="24" t="s">
        <v>172</v>
      </c>
      <c r="F139" s="25">
        <v>1.925</v>
      </c>
      <c r="G139" s="32">
        <v>2</v>
      </c>
      <c r="H139" s="25" t="s">
        <v>23</v>
      </c>
      <c r="I139" s="25">
        <v>1.925</v>
      </c>
      <c r="J139" s="24" t="s">
        <v>23</v>
      </c>
      <c r="K139" s="24" t="s">
        <v>23</v>
      </c>
      <c r="L139" s="24" t="s">
        <v>23</v>
      </c>
      <c r="M139" s="24" t="s">
        <v>23</v>
      </c>
      <c r="N139" s="25" t="s">
        <v>23</v>
      </c>
      <c r="O139" s="25" t="s">
        <v>23</v>
      </c>
      <c r="P139" s="25" t="s">
        <v>23</v>
      </c>
      <c r="Q139" s="25" t="s">
        <v>23</v>
      </c>
      <c r="R139" s="27" t="s">
        <v>23</v>
      </c>
      <c r="S139" s="27">
        <f t="shared" si="26"/>
        <v>1.925</v>
      </c>
      <c r="T139" s="25" t="s">
        <v>23</v>
      </c>
      <c r="U139" s="27">
        <f t="shared" si="25"/>
        <v>1.925</v>
      </c>
      <c r="V139" s="28"/>
    </row>
    <row r="140" spans="1:22" s="33" customFormat="1" ht="22.5" customHeight="1">
      <c r="A140" s="31"/>
      <c r="B140" s="24"/>
      <c r="C140" s="30"/>
      <c r="D140" s="24" t="s">
        <v>172</v>
      </c>
      <c r="E140" s="24" t="s">
        <v>131</v>
      </c>
      <c r="F140" s="25">
        <v>1.15</v>
      </c>
      <c r="G140" s="32">
        <v>2</v>
      </c>
      <c r="H140" s="25" t="s">
        <v>23</v>
      </c>
      <c r="I140" s="25" t="s">
        <v>23</v>
      </c>
      <c r="J140" s="24" t="s">
        <v>23</v>
      </c>
      <c r="K140" s="24" t="s">
        <v>23</v>
      </c>
      <c r="L140" s="24" t="s">
        <v>23</v>
      </c>
      <c r="M140" s="24" t="s">
        <v>23</v>
      </c>
      <c r="N140" s="25" t="s">
        <v>23</v>
      </c>
      <c r="O140" s="25" t="s">
        <v>23</v>
      </c>
      <c r="P140" s="25">
        <v>1.15</v>
      </c>
      <c r="Q140" s="25" t="s">
        <v>23</v>
      </c>
      <c r="R140" s="27" t="s">
        <v>23</v>
      </c>
      <c r="S140" s="27">
        <f t="shared" si="26"/>
        <v>1.15</v>
      </c>
      <c r="T140" s="25" t="s">
        <v>23</v>
      </c>
      <c r="U140" s="27">
        <f t="shared" si="25"/>
        <v>1.15</v>
      </c>
      <c r="V140" s="28"/>
    </row>
    <row r="141" spans="1:22" s="33" customFormat="1" ht="22.5" customHeight="1">
      <c r="A141" s="67"/>
      <c r="B141" s="39"/>
      <c r="C141" s="107"/>
      <c r="D141" s="39" t="s">
        <v>131</v>
      </c>
      <c r="E141" s="39" t="s">
        <v>184</v>
      </c>
      <c r="F141" s="104">
        <v>4.136</v>
      </c>
      <c r="G141" s="108">
        <v>2</v>
      </c>
      <c r="H141" s="104" t="s">
        <v>23</v>
      </c>
      <c r="I141" s="104" t="s">
        <v>23</v>
      </c>
      <c r="J141" s="39" t="s">
        <v>23</v>
      </c>
      <c r="K141" s="39" t="s">
        <v>23</v>
      </c>
      <c r="L141" s="39" t="s">
        <v>23</v>
      </c>
      <c r="M141" s="39" t="s">
        <v>23</v>
      </c>
      <c r="N141" s="104">
        <v>4.136</v>
      </c>
      <c r="O141" s="104" t="s">
        <v>23</v>
      </c>
      <c r="P141" s="104" t="s">
        <v>23</v>
      </c>
      <c r="Q141" s="104" t="s">
        <v>23</v>
      </c>
      <c r="R141" s="63" t="s">
        <v>23</v>
      </c>
      <c r="S141" s="63">
        <f>SUM(H141:R141)</f>
        <v>4.136</v>
      </c>
      <c r="T141" s="104" t="s">
        <v>23</v>
      </c>
      <c r="U141" s="63">
        <f>SUM(S141:T141)</f>
        <v>4.136</v>
      </c>
      <c r="V141" s="109"/>
    </row>
    <row r="142" spans="1:22" s="33" customFormat="1" ht="24.75" customHeight="1">
      <c r="A142" s="31">
        <v>1322</v>
      </c>
      <c r="B142" s="23" t="s">
        <v>26</v>
      </c>
      <c r="C142" s="30" t="s">
        <v>146</v>
      </c>
      <c r="D142" s="120" t="s">
        <v>184</v>
      </c>
      <c r="E142" s="115" t="s">
        <v>185</v>
      </c>
      <c r="F142" s="78">
        <v>1.375</v>
      </c>
      <c r="G142" s="116">
        <v>2</v>
      </c>
      <c r="H142" s="78" t="s">
        <v>23</v>
      </c>
      <c r="I142" s="78">
        <v>1.375</v>
      </c>
      <c r="J142" s="115" t="s">
        <v>23</v>
      </c>
      <c r="K142" s="115" t="s">
        <v>23</v>
      </c>
      <c r="L142" s="115" t="s">
        <v>23</v>
      </c>
      <c r="M142" s="115" t="s">
        <v>23</v>
      </c>
      <c r="N142" s="78" t="s">
        <v>23</v>
      </c>
      <c r="O142" s="78" t="s">
        <v>23</v>
      </c>
      <c r="P142" s="78" t="s">
        <v>23</v>
      </c>
      <c r="Q142" s="78" t="s">
        <v>23</v>
      </c>
      <c r="R142" s="77" t="s">
        <v>23</v>
      </c>
      <c r="S142" s="77">
        <f t="shared" si="26"/>
        <v>1.375</v>
      </c>
      <c r="T142" s="78" t="s">
        <v>23</v>
      </c>
      <c r="U142" s="77">
        <f aca="true" t="shared" si="27" ref="U142:U153">SUM(S142:T142)</f>
        <v>1.375</v>
      </c>
      <c r="V142" s="117"/>
    </row>
    <row r="143" spans="1:22" s="33" customFormat="1" ht="22.5" customHeight="1">
      <c r="A143" s="31"/>
      <c r="B143" s="24"/>
      <c r="C143" s="30"/>
      <c r="D143" s="26" t="s">
        <v>185</v>
      </c>
      <c r="E143" s="24" t="s">
        <v>177</v>
      </c>
      <c r="F143" s="25">
        <v>6.949</v>
      </c>
      <c r="G143" s="32">
        <v>2</v>
      </c>
      <c r="H143" s="25" t="s">
        <v>23</v>
      </c>
      <c r="I143" s="25" t="s">
        <v>23</v>
      </c>
      <c r="J143" s="24" t="s">
        <v>23</v>
      </c>
      <c r="K143" s="24" t="s">
        <v>23</v>
      </c>
      <c r="L143" s="24" t="s">
        <v>23</v>
      </c>
      <c r="M143" s="24" t="s">
        <v>23</v>
      </c>
      <c r="N143" s="25">
        <v>6.949</v>
      </c>
      <c r="O143" s="25" t="s">
        <v>23</v>
      </c>
      <c r="P143" s="25" t="s">
        <v>23</v>
      </c>
      <c r="Q143" s="25" t="s">
        <v>23</v>
      </c>
      <c r="R143" s="27" t="s">
        <v>23</v>
      </c>
      <c r="S143" s="27">
        <f>SUM(H143:R143)</f>
        <v>6.949</v>
      </c>
      <c r="T143" s="25" t="s">
        <v>23</v>
      </c>
      <c r="U143" s="27">
        <f>SUM(S143:T143)</f>
        <v>6.949</v>
      </c>
      <c r="V143" s="28"/>
    </row>
    <row r="144" spans="1:22" s="33" customFormat="1" ht="22.5" customHeight="1">
      <c r="A144" s="31"/>
      <c r="B144" s="23"/>
      <c r="C144" s="30"/>
      <c r="D144" s="26" t="s">
        <v>177</v>
      </c>
      <c r="E144" s="24" t="s">
        <v>178</v>
      </c>
      <c r="F144" s="25">
        <v>2.29</v>
      </c>
      <c r="G144" s="32">
        <v>2</v>
      </c>
      <c r="H144" s="25" t="s">
        <v>23</v>
      </c>
      <c r="I144" s="25">
        <v>2.29</v>
      </c>
      <c r="J144" s="24" t="s">
        <v>23</v>
      </c>
      <c r="K144" s="24" t="s">
        <v>23</v>
      </c>
      <c r="L144" s="24" t="s">
        <v>23</v>
      </c>
      <c r="M144" s="24" t="s">
        <v>23</v>
      </c>
      <c r="N144" s="25" t="s">
        <v>23</v>
      </c>
      <c r="O144" s="25" t="s">
        <v>23</v>
      </c>
      <c r="P144" s="25" t="s">
        <v>23</v>
      </c>
      <c r="Q144" s="25" t="s">
        <v>23</v>
      </c>
      <c r="R144" s="27" t="s">
        <v>23</v>
      </c>
      <c r="S144" s="27">
        <f aca="true" t="shared" si="28" ref="S144:S153">SUM(H144:R144)</f>
        <v>2.29</v>
      </c>
      <c r="T144" s="25" t="s">
        <v>23</v>
      </c>
      <c r="U144" s="27">
        <f t="shared" si="27"/>
        <v>2.29</v>
      </c>
      <c r="V144" s="28"/>
    </row>
    <row r="145" spans="1:24" s="43" customFormat="1" ht="22.5" customHeight="1">
      <c r="A145" s="31"/>
      <c r="B145" s="23"/>
      <c r="C145" s="30"/>
      <c r="D145" s="26" t="s">
        <v>178</v>
      </c>
      <c r="E145" s="26" t="s">
        <v>130</v>
      </c>
      <c r="F145" s="25">
        <v>1.425</v>
      </c>
      <c r="G145" s="58">
        <v>2</v>
      </c>
      <c r="H145" s="26" t="s">
        <v>23</v>
      </c>
      <c r="I145" s="26" t="s">
        <v>23</v>
      </c>
      <c r="J145" s="26" t="s">
        <v>23</v>
      </c>
      <c r="K145" s="26" t="s">
        <v>23</v>
      </c>
      <c r="L145" s="26" t="s">
        <v>23</v>
      </c>
      <c r="M145" s="26" t="s">
        <v>23</v>
      </c>
      <c r="N145" s="27">
        <v>1.425</v>
      </c>
      <c r="O145" s="26" t="s">
        <v>23</v>
      </c>
      <c r="P145" s="26" t="s">
        <v>23</v>
      </c>
      <c r="Q145" s="26" t="s">
        <v>23</v>
      </c>
      <c r="R145" s="27" t="s">
        <v>23</v>
      </c>
      <c r="S145" s="27">
        <f>SUM(H145:R145)</f>
        <v>1.425</v>
      </c>
      <c r="T145" s="27" t="s">
        <v>23</v>
      </c>
      <c r="U145" s="27">
        <f>SUM(S145:T145)</f>
        <v>1.425</v>
      </c>
      <c r="V145" s="28"/>
      <c r="X145" s="95"/>
    </row>
    <row r="146" spans="1:22" s="33" customFormat="1" ht="22.5" customHeight="1">
      <c r="A146" s="31"/>
      <c r="B146" s="23"/>
      <c r="C146" s="30"/>
      <c r="D146" s="26" t="s">
        <v>130</v>
      </c>
      <c r="E146" s="24" t="s">
        <v>186</v>
      </c>
      <c r="F146" s="25">
        <v>1.961</v>
      </c>
      <c r="G146" s="32">
        <v>2</v>
      </c>
      <c r="H146" s="25" t="s">
        <v>23</v>
      </c>
      <c r="I146" s="25">
        <v>1.961</v>
      </c>
      <c r="J146" s="24" t="s">
        <v>23</v>
      </c>
      <c r="K146" s="24" t="s">
        <v>23</v>
      </c>
      <c r="L146" s="24" t="s">
        <v>23</v>
      </c>
      <c r="M146" s="24" t="s">
        <v>23</v>
      </c>
      <c r="N146" s="25" t="s">
        <v>23</v>
      </c>
      <c r="O146" s="25" t="s">
        <v>23</v>
      </c>
      <c r="P146" s="25" t="s">
        <v>23</v>
      </c>
      <c r="Q146" s="25" t="s">
        <v>23</v>
      </c>
      <c r="R146" s="27" t="s">
        <v>23</v>
      </c>
      <c r="S146" s="27">
        <f t="shared" si="28"/>
        <v>1.961</v>
      </c>
      <c r="T146" s="25" t="s">
        <v>23</v>
      </c>
      <c r="U146" s="27">
        <f t="shared" si="27"/>
        <v>1.961</v>
      </c>
      <c r="V146" s="28"/>
    </row>
    <row r="147" spans="1:22" s="33" customFormat="1" ht="22.5" customHeight="1">
      <c r="A147" s="31"/>
      <c r="B147" s="24"/>
      <c r="C147" s="30"/>
      <c r="D147" s="26" t="s">
        <v>186</v>
      </c>
      <c r="E147" s="24" t="s">
        <v>187</v>
      </c>
      <c r="F147" s="25">
        <v>1.7</v>
      </c>
      <c r="G147" s="32">
        <v>2</v>
      </c>
      <c r="H147" s="25" t="s">
        <v>23</v>
      </c>
      <c r="I147" s="25" t="s">
        <v>23</v>
      </c>
      <c r="J147" s="24" t="s">
        <v>23</v>
      </c>
      <c r="K147" s="24" t="s">
        <v>23</v>
      </c>
      <c r="L147" s="24" t="s">
        <v>23</v>
      </c>
      <c r="M147" s="24" t="s">
        <v>23</v>
      </c>
      <c r="N147" s="25">
        <v>1.7</v>
      </c>
      <c r="O147" s="25" t="s">
        <v>23</v>
      </c>
      <c r="P147" s="25" t="s">
        <v>23</v>
      </c>
      <c r="Q147" s="25" t="s">
        <v>23</v>
      </c>
      <c r="R147" s="27" t="s">
        <v>23</v>
      </c>
      <c r="S147" s="27">
        <f t="shared" si="28"/>
        <v>1.7</v>
      </c>
      <c r="T147" s="25" t="s">
        <v>23</v>
      </c>
      <c r="U147" s="27">
        <f t="shared" si="27"/>
        <v>1.7</v>
      </c>
      <c r="V147" s="28"/>
    </row>
    <row r="148" spans="1:22" s="33" customFormat="1" ht="22.5" customHeight="1">
      <c r="A148" s="31"/>
      <c r="B148" s="23"/>
      <c r="C148" s="30"/>
      <c r="D148" s="26" t="s">
        <v>187</v>
      </c>
      <c r="E148" s="24" t="s">
        <v>188</v>
      </c>
      <c r="F148" s="25">
        <v>1.575</v>
      </c>
      <c r="G148" s="32">
        <v>2</v>
      </c>
      <c r="H148" s="25" t="s">
        <v>23</v>
      </c>
      <c r="I148" s="25">
        <v>1.575</v>
      </c>
      <c r="J148" s="24" t="s">
        <v>23</v>
      </c>
      <c r="K148" s="24" t="s">
        <v>23</v>
      </c>
      <c r="L148" s="24" t="s">
        <v>23</v>
      </c>
      <c r="M148" s="24" t="s">
        <v>23</v>
      </c>
      <c r="N148" s="25" t="s">
        <v>23</v>
      </c>
      <c r="O148" s="25" t="s">
        <v>23</v>
      </c>
      <c r="P148" s="25" t="s">
        <v>23</v>
      </c>
      <c r="Q148" s="25" t="s">
        <v>23</v>
      </c>
      <c r="R148" s="27" t="s">
        <v>23</v>
      </c>
      <c r="S148" s="27">
        <f t="shared" si="28"/>
        <v>1.575</v>
      </c>
      <c r="T148" s="25" t="s">
        <v>23</v>
      </c>
      <c r="U148" s="27">
        <f t="shared" si="27"/>
        <v>1.575</v>
      </c>
      <c r="V148" s="28"/>
    </row>
    <row r="149" spans="1:22" s="33" customFormat="1" ht="22.5" customHeight="1">
      <c r="A149" s="31"/>
      <c r="B149" s="24"/>
      <c r="C149" s="30"/>
      <c r="D149" s="26" t="s">
        <v>188</v>
      </c>
      <c r="E149" s="24" t="s">
        <v>129</v>
      </c>
      <c r="F149" s="25">
        <v>0.689</v>
      </c>
      <c r="G149" s="32">
        <v>2</v>
      </c>
      <c r="H149" s="25" t="s">
        <v>23</v>
      </c>
      <c r="I149" s="25" t="s">
        <v>23</v>
      </c>
      <c r="J149" s="24" t="s">
        <v>23</v>
      </c>
      <c r="K149" s="24" t="s">
        <v>23</v>
      </c>
      <c r="L149" s="24" t="s">
        <v>23</v>
      </c>
      <c r="M149" s="24" t="s">
        <v>23</v>
      </c>
      <c r="N149" s="25">
        <v>0.689</v>
      </c>
      <c r="O149" s="25" t="s">
        <v>23</v>
      </c>
      <c r="P149" s="25" t="s">
        <v>23</v>
      </c>
      <c r="Q149" s="25" t="s">
        <v>23</v>
      </c>
      <c r="R149" s="27" t="s">
        <v>23</v>
      </c>
      <c r="S149" s="27">
        <f t="shared" si="28"/>
        <v>0.689</v>
      </c>
      <c r="T149" s="25" t="s">
        <v>23</v>
      </c>
      <c r="U149" s="27">
        <f t="shared" si="27"/>
        <v>0.689</v>
      </c>
      <c r="V149" s="28"/>
    </row>
    <row r="150" spans="1:22" ht="22.5" customHeight="1">
      <c r="A150" s="31"/>
      <c r="B150" s="24"/>
      <c r="C150" s="30"/>
      <c r="D150" s="24" t="s">
        <v>129</v>
      </c>
      <c r="E150" s="24" t="s">
        <v>128</v>
      </c>
      <c r="F150" s="25">
        <v>2.45</v>
      </c>
      <c r="G150" s="32">
        <v>2</v>
      </c>
      <c r="H150" s="25" t="s">
        <v>23</v>
      </c>
      <c r="I150" s="25" t="s">
        <v>23</v>
      </c>
      <c r="J150" s="24" t="s">
        <v>23</v>
      </c>
      <c r="K150" s="24" t="s">
        <v>23</v>
      </c>
      <c r="L150" s="24" t="s">
        <v>23</v>
      </c>
      <c r="M150" s="24" t="s">
        <v>23</v>
      </c>
      <c r="N150" s="25" t="s">
        <v>23</v>
      </c>
      <c r="O150" s="25">
        <v>2.45</v>
      </c>
      <c r="P150" s="25" t="s">
        <v>23</v>
      </c>
      <c r="Q150" s="25" t="s">
        <v>23</v>
      </c>
      <c r="R150" s="27" t="s">
        <v>23</v>
      </c>
      <c r="S150" s="27">
        <f t="shared" si="28"/>
        <v>2.45</v>
      </c>
      <c r="T150" s="25" t="s">
        <v>23</v>
      </c>
      <c r="U150" s="27">
        <f t="shared" si="27"/>
        <v>2.45</v>
      </c>
      <c r="V150" s="28"/>
    </row>
    <row r="151" spans="1:22" ht="22.5" customHeight="1">
      <c r="A151" s="31"/>
      <c r="B151" s="23"/>
      <c r="C151" s="30"/>
      <c r="D151" s="24" t="s">
        <v>128</v>
      </c>
      <c r="E151" s="24" t="s">
        <v>189</v>
      </c>
      <c r="F151" s="25">
        <v>2.836</v>
      </c>
      <c r="G151" s="32">
        <v>2</v>
      </c>
      <c r="H151" s="25" t="s">
        <v>23</v>
      </c>
      <c r="I151" s="25">
        <v>2.836</v>
      </c>
      <c r="J151" s="24" t="s">
        <v>23</v>
      </c>
      <c r="K151" s="24" t="s">
        <v>23</v>
      </c>
      <c r="L151" s="24" t="s">
        <v>23</v>
      </c>
      <c r="M151" s="24" t="s">
        <v>23</v>
      </c>
      <c r="N151" s="66">
        <v>0</v>
      </c>
      <c r="O151" s="25" t="s">
        <v>23</v>
      </c>
      <c r="P151" s="25" t="s">
        <v>23</v>
      </c>
      <c r="Q151" s="25" t="s">
        <v>23</v>
      </c>
      <c r="R151" s="27" t="s">
        <v>23</v>
      </c>
      <c r="S151" s="27">
        <f t="shared" si="28"/>
        <v>2.836</v>
      </c>
      <c r="T151" s="36">
        <v>0</v>
      </c>
      <c r="U151" s="27">
        <f t="shared" si="27"/>
        <v>2.836</v>
      </c>
      <c r="V151" s="28"/>
    </row>
    <row r="152" spans="1:22" s="33" customFormat="1" ht="22.5" customHeight="1">
      <c r="A152" s="31"/>
      <c r="B152" s="24"/>
      <c r="C152" s="30"/>
      <c r="D152" s="24" t="s">
        <v>189</v>
      </c>
      <c r="E152" s="24" t="s">
        <v>173</v>
      </c>
      <c r="F152" s="25">
        <v>7.029</v>
      </c>
      <c r="G152" s="32">
        <v>2</v>
      </c>
      <c r="H152" s="25" t="s">
        <v>23</v>
      </c>
      <c r="I152" s="25" t="s">
        <v>23</v>
      </c>
      <c r="J152" s="24" t="s">
        <v>23</v>
      </c>
      <c r="K152" s="24" t="s">
        <v>23</v>
      </c>
      <c r="L152" s="24" t="s">
        <v>23</v>
      </c>
      <c r="M152" s="24" t="s">
        <v>23</v>
      </c>
      <c r="N152" s="25">
        <v>7.029</v>
      </c>
      <c r="O152" s="25" t="s">
        <v>23</v>
      </c>
      <c r="P152" s="25" t="s">
        <v>23</v>
      </c>
      <c r="Q152" s="25" t="s">
        <v>23</v>
      </c>
      <c r="R152" s="27" t="s">
        <v>23</v>
      </c>
      <c r="S152" s="27">
        <f t="shared" si="28"/>
        <v>7.029</v>
      </c>
      <c r="T152" s="25" t="s">
        <v>23</v>
      </c>
      <c r="U152" s="27">
        <f t="shared" si="27"/>
        <v>7.029</v>
      </c>
      <c r="V152" s="73"/>
    </row>
    <row r="153" spans="1:22" ht="22.5" customHeight="1">
      <c r="A153" s="31"/>
      <c r="B153" s="24"/>
      <c r="C153" s="30"/>
      <c r="D153" s="24" t="s">
        <v>173</v>
      </c>
      <c r="E153" s="24" t="s">
        <v>127</v>
      </c>
      <c r="F153" s="25">
        <v>1.585</v>
      </c>
      <c r="G153" s="32">
        <v>2</v>
      </c>
      <c r="H153" s="25" t="s">
        <v>23</v>
      </c>
      <c r="I153" s="25">
        <v>1.585</v>
      </c>
      <c r="J153" s="24" t="s">
        <v>23</v>
      </c>
      <c r="K153" s="24" t="s">
        <v>23</v>
      </c>
      <c r="L153" s="24" t="s">
        <v>23</v>
      </c>
      <c r="M153" s="24" t="s">
        <v>23</v>
      </c>
      <c r="N153" s="25" t="s">
        <v>23</v>
      </c>
      <c r="O153" s="25" t="s">
        <v>23</v>
      </c>
      <c r="P153" s="25" t="s">
        <v>23</v>
      </c>
      <c r="Q153" s="25" t="s">
        <v>23</v>
      </c>
      <c r="R153" s="27" t="s">
        <v>23</v>
      </c>
      <c r="S153" s="27">
        <f t="shared" si="28"/>
        <v>1.585</v>
      </c>
      <c r="T153" s="25" t="s">
        <v>23</v>
      </c>
      <c r="U153" s="27">
        <f t="shared" si="27"/>
        <v>1.585</v>
      </c>
      <c r="V153" s="28"/>
    </row>
    <row r="154" spans="1:22" ht="26.25" customHeight="1">
      <c r="A154" s="110"/>
      <c r="B154" s="68"/>
      <c r="C154" s="69" t="s">
        <v>33</v>
      </c>
      <c r="D154" s="69"/>
      <c r="E154" s="69"/>
      <c r="F154" s="70">
        <f>SUM(F120:F153)</f>
        <v>128.864</v>
      </c>
      <c r="G154" s="69"/>
      <c r="H154" s="101">
        <f aca="true" t="shared" si="29" ref="H154:U154">SUM(H120:H153)</f>
        <v>0</v>
      </c>
      <c r="I154" s="101">
        <f t="shared" si="29"/>
        <v>38.616</v>
      </c>
      <c r="J154" s="101">
        <f t="shared" si="29"/>
        <v>0</v>
      </c>
      <c r="K154" s="101">
        <f t="shared" si="29"/>
        <v>0</v>
      </c>
      <c r="L154" s="101">
        <f t="shared" si="29"/>
        <v>0</v>
      </c>
      <c r="M154" s="101">
        <f t="shared" si="29"/>
        <v>10.75</v>
      </c>
      <c r="N154" s="101">
        <f t="shared" si="29"/>
        <v>30.773</v>
      </c>
      <c r="O154" s="101">
        <f t="shared" si="29"/>
        <v>47.575</v>
      </c>
      <c r="P154" s="101">
        <f t="shared" si="29"/>
        <v>1.15</v>
      </c>
      <c r="Q154" s="101">
        <f t="shared" si="29"/>
        <v>0</v>
      </c>
      <c r="R154" s="101">
        <f t="shared" si="29"/>
        <v>0</v>
      </c>
      <c r="S154" s="101">
        <f t="shared" si="29"/>
        <v>128.864</v>
      </c>
      <c r="T154" s="101">
        <f t="shared" si="29"/>
        <v>0</v>
      </c>
      <c r="U154" s="99">
        <f t="shared" si="29"/>
        <v>128.864</v>
      </c>
      <c r="V154" s="72"/>
    </row>
    <row r="155" spans="1:22" s="43" customFormat="1" ht="22.5" customHeight="1">
      <c r="A155" s="129">
        <v>1346</v>
      </c>
      <c r="B155" s="122" t="s">
        <v>30</v>
      </c>
      <c r="C155" s="123" t="s">
        <v>133</v>
      </c>
      <c r="D155" s="120" t="s">
        <v>25</v>
      </c>
      <c r="E155" s="120" t="s">
        <v>302</v>
      </c>
      <c r="F155" s="77">
        <v>20.75</v>
      </c>
      <c r="G155" s="124">
        <v>2</v>
      </c>
      <c r="H155" s="120" t="s">
        <v>23</v>
      </c>
      <c r="I155" s="120" t="s">
        <v>23</v>
      </c>
      <c r="J155" s="120" t="s">
        <v>23</v>
      </c>
      <c r="K155" s="120" t="s">
        <v>23</v>
      </c>
      <c r="L155" s="120" t="s">
        <v>23</v>
      </c>
      <c r="M155" s="120" t="s">
        <v>23</v>
      </c>
      <c r="N155" s="77">
        <v>20.75</v>
      </c>
      <c r="O155" s="120" t="s">
        <v>23</v>
      </c>
      <c r="P155" s="120" t="s">
        <v>23</v>
      </c>
      <c r="Q155" s="120" t="s">
        <v>23</v>
      </c>
      <c r="R155" s="77" t="s">
        <v>23</v>
      </c>
      <c r="S155" s="77">
        <f aca="true" t="shared" si="30" ref="S155:S160">SUM(H155:R155)</f>
        <v>20.75</v>
      </c>
      <c r="T155" s="77" t="s">
        <v>23</v>
      </c>
      <c r="U155" s="77">
        <f aca="true" t="shared" si="31" ref="U155:U160">SUM(S155:T155)</f>
        <v>20.75</v>
      </c>
      <c r="V155" s="94"/>
    </row>
    <row r="156" spans="1:22" s="43" customFormat="1" ht="22.5" customHeight="1">
      <c r="A156" s="60"/>
      <c r="B156" s="34"/>
      <c r="C156" s="57"/>
      <c r="D156" s="26" t="s">
        <v>302</v>
      </c>
      <c r="E156" s="26" t="s">
        <v>135</v>
      </c>
      <c r="F156" s="27">
        <v>4.051</v>
      </c>
      <c r="G156" s="58">
        <v>2</v>
      </c>
      <c r="H156" s="26" t="s">
        <v>23</v>
      </c>
      <c r="I156" s="26">
        <v>4.051</v>
      </c>
      <c r="J156" s="26" t="s">
        <v>23</v>
      </c>
      <c r="K156" s="26" t="s">
        <v>23</v>
      </c>
      <c r="L156" s="26" t="s">
        <v>23</v>
      </c>
      <c r="M156" s="26" t="s">
        <v>23</v>
      </c>
      <c r="N156" s="27" t="s">
        <v>23</v>
      </c>
      <c r="O156" s="26" t="s">
        <v>23</v>
      </c>
      <c r="P156" s="26" t="s">
        <v>23</v>
      </c>
      <c r="Q156" s="26" t="s">
        <v>23</v>
      </c>
      <c r="R156" s="27" t="s">
        <v>23</v>
      </c>
      <c r="S156" s="27">
        <f t="shared" si="30"/>
        <v>4.051</v>
      </c>
      <c r="T156" s="25" t="s">
        <v>23</v>
      </c>
      <c r="U156" s="27">
        <f t="shared" si="31"/>
        <v>4.051</v>
      </c>
      <c r="V156" s="28"/>
    </row>
    <row r="157" spans="1:22" s="43" customFormat="1" ht="22.5" customHeight="1">
      <c r="A157" s="60">
        <v>1346</v>
      </c>
      <c r="B157" s="34" t="s">
        <v>114</v>
      </c>
      <c r="C157" s="57" t="s">
        <v>134</v>
      </c>
      <c r="D157" s="26" t="s">
        <v>135</v>
      </c>
      <c r="E157" s="26" t="s">
        <v>190</v>
      </c>
      <c r="F157" s="27">
        <v>6.449</v>
      </c>
      <c r="G157" s="58">
        <v>2</v>
      </c>
      <c r="H157" s="26" t="s">
        <v>23</v>
      </c>
      <c r="I157" s="26">
        <v>6.449</v>
      </c>
      <c r="J157" s="26" t="s">
        <v>23</v>
      </c>
      <c r="K157" s="26" t="s">
        <v>23</v>
      </c>
      <c r="L157" s="26" t="s">
        <v>23</v>
      </c>
      <c r="M157" s="26" t="s">
        <v>23</v>
      </c>
      <c r="N157" s="27" t="s">
        <v>23</v>
      </c>
      <c r="O157" s="26" t="s">
        <v>23</v>
      </c>
      <c r="P157" s="26" t="s">
        <v>23</v>
      </c>
      <c r="Q157" s="26" t="s">
        <v>23</v>
      </c>
      <c r="R157" s="27" t="s">
        <v>23</v>
      </c>
      <c r="S157" s="27">
        <f t="shared" si="30"/>
        <v>6.449</v>
      </c>
      <c r="T157" s="25" t="s">
        <v>23</v>
      </c>
      <c r="U157" s="27">
        <f t="shared" si="31"/>
        <v>6.449</v>
      </c>
      <c r="V157" s="28"/>
    </row>
    <row r="158" spans="1:22" s="43" customFormat="1" ht="22.5" customHeight="1">
      <c r="A158" s="60"/>
      <c r="B158" s="34"/>
      <c r="C158" s="57"/>
      <c r="D158" s="26" t="s">
        <v>190</v>
      </c>
      <c r="E158" s="26" t="s">
        <v>161</v>
      </c>
      <c r="F158" s="27">
        <v>3.036</v>
      </c>
      <c r="G158" s="58">
        <v>2</v>
      </c>
      <c r="H158" s="26" t="s">
        <v>23</v>
      </c>
      <c r="I158" s="26" t="s">
        <v>23</v>
      </c>
      <c r="J158" s="26" t="s">
        <v>23</v>
      </c>
      <c r="K158" s="26" t="s">
        <v>23</v>
      </c>
      <c r="L158" s="26" t="s">
        <v>23</v>
      </c>
      <c r="M158" s="26" t="s">
        <v>23</v>
      </c>
      <c r="N158" s="27">
        <v>3.036</v>
      </c>
      <c r="O158" s="26" t="s">
        <v>23</v>
      </c>
      <c r="P158" s="26" t="s">
        <v>23</v>
      </c>
      <c r="Q158" s="26" t="s">
        <v>23</v>
      </c>
      <c r="R158" s="27" t="s">
        <v>23</v>
      </c>
      <c r="S158" s="27">
        <f t="shared" si="30"/>
        <v>3.036</v>
      </c>
      <c r="T158" s="25" t="s">
        <v>23</v>
      </c>
      <c r="U158" s="27">
        <f t="shared" si="31"/>
        <v>3.036</v>
      </c>
      <c r="V158" s="28"/>
    </row>
    <row r="159" spans="1:22" s="43" customFormat="1" ht="22.5" customHeight="1">
      <c r="A159" s="60"/>
      <c r="B159" s="34"/>
      <c r="C159" s="57"/>
      <c r="D159" s="26" t="s">
        <v>161</v>
      </c>
      <c r="E159" s="26" t="s">
        <v>162</v>
      </c>
      <c r="F159" s="27">
        <v>1.875</v>
      </c>
      <c r="G159" s="58">
        <v>2</v>
      </c>
      <c r="H159" s="26" t="s">
        <v>23</v>
      </c>
      <c r="I159" s="27">
        <v>1.875</v>
      </c>
      <c r="J159" s="26" t="s">
        <v>23</v>
      </c>
      <c r="K159" s="26" t="s">
        <v>23</v>
      </c>
      <c r="L159" s="26" t="s">
        <v>23</v>
      </c>
      <c r="M159" s="26" t="s">
        <v>23</v>
      </c>
      <c r="N159" s="26" t="s">
        <v>23</v>
      </c>
      <c r="O159" s="26" t="s">
        <v>23</v>
      </c>
      <c r="P159" s="26" t="s">
        <v>23</v>
      </c>
      <c r="Q159" s="26" t="s">
        <v>23</v>
      </c>
      <c r="R159" s="27" t="s">
        <v>23</v>
      </c>
      <c r="S159" s="27">
        <f t="shared" si="30"/>
        <v>1.875</v>
      </c>
      <c r="T159" s="25" t="s">
        <v>23</v>
      </c>
      <c r="U159" s="27">
        <f t="shared" si="31"/>
        <v>1.875</v>
      </c>
      <c r="V159" s="28"/>
    </row>
    <row r="160" spans="1:22" s="43" customFormat="1" ht="22.5" customHeight="1">
      <c r="A160" s="60"/>
      <c r="B160" s="34"/>
      <c r="C160" s="57"/>
      <c r="D160" s="26" t="s">
        <v>162</v>
      </c>
      <c r="E160" s="26" t="s">
        <v>136</v>
      </c>
      <c r="F160" s="27">
        <v>0.975</v>
      </c>
      <c r="G160" s="58">
        <v>2</v>
      </c>
      <c r="H160" s="26" t="s">
        <v>23</v>
      </c>
      <c r="I160" s="26" t="s">
        <v>23</v>
      </c>
      <c r="J160" s="26" t="s">
        <v>23</v>
      </c>
      <c r="K160" s="26" t="s">
        <v>23</v>
      </c>
      <c r="L160" s="26" t="s">
        <v>23</v>
      </c>
      <c r="M160" s="26" t="s">
        <v>23</v>
      </c>
      <c r="N160" s="27">
        <v>0.975</v>
      </c>
      <c r="O160" s="26" t="s">
        <v>23</v>
      </c>
      <c r="P160" s="26" t="s">
        <v>23</v>
      </c>
      <c r="Q160" s="26" t="s">
        <v>23</v>
      </c>
      <c r="R160" s="27" t="s">
        <v>23</v>
      </c>
      <c r="S160" s="27">
        <f t="shared" si="30"/>
        <v>0.975</v>
      </c>
      <c r="T160" s="25" t="s">
        <v>23</v>
      </c>
      <c r="U160" s="27">
        <f t="shared" si="31"/>
        <v>0.975</v>
      </c>
      <c r="V160" s="28"/>
    </row>
    <row r="161" spans="1:22" s="43" customFormat="1" ht="22.5" customHeight="1">
      <c r="A161" s="103"/>
      <c r="B161" s="62"/>
      <c r="C161" s="68" t="s">
        <v>314</v>
      </c>
      <c r="D161" s="69"/>
      <c r="E161" s="69"/>
      <c r="F161" s="70">
        <f>SUM(F155:F160)</f>
        <v>37.136</v>
      </c>
      <c r="G161" s="102" t="s">
        <v>29</v>
      </c>
      <c r="H161" s="101">
        <f>SUM(H155:H160)</f>
        <v>0</v>
      </c>
      <c r="I161" s="101">
        <f aca="true" t="shared" si="32" ref="I161:U161">SUM(I155:I160)</f>
        <v>12.375</v>
      </c>
      <c r="J161" s="101">
        <f t="shared" si="32"/>
        <v>0</v>
      </c>
      <c r="K161" s="101">
        <f t="shared" si="32"/>
        <v>0</v>
      </c>
      <c r="L161" s="101">
        <f t="shared" si="32"/>
        <v>0</v>
      </c>
      <c r="M161" s="101">
        <f t="shared" si="32"/>
        <v>0</v>
      </c>
      <c r="N161" s="101">
        <f t="shared" si="32"/>
        <v>24.761000000000003</v>
      </c>
      <c r="O161" s="101">
        <f t="shared" si="32"/>
        <v>0</v>
      </c>
      <c r="P161" s="101">
        <f t="shared" si="32"/>
        <v>0</v>
      </c>
      <c r="Q161" s="101">
        <f t="shared" si="32"/>
        <v>0</v>
      </c>
      <c r="R161" s="101">
        <f t="shared" si="32"/>
        <v>0</v>
      </c>
      <c r="S161" s="101">
        <f t="shared" si="32"/>
        <v>37.136</v>
      </c>
      <c r="T161" s="101">
        <f t="shared" si="32"/>
        <v>0</v>
      </c>
      <c r="U161" s="99">
        <f t="shared" si="32"/>
        <v>37.136</v>
      </c>
      <c r="V161" s="72"/>
    </row>
    <row r="162" spans="1:22" ht="22.5" customHeight="1">
      <c r="A162" s="31">
        <v>1358</v>
      </c>
      <c r="B162" s="23" t="s">
        <v>26</v>
      </c>
      <c r="C162" s="30" t="s">
        <v>86</v>
      </c>
      <c r="D162" s="24" t="s">
        <v>25</v>
      </c>
      <c r="E162" s="24" t="s">
        <v>87</v>
      </c>
      <c r="F162" s="25">
        <v>1.385</v>
      </c>
      <c r="G162" s="24">
        <v>2</v>
      </c>
      <c r="H162" s="24" t="s">
        <v>23</v>
      </c>
      <c r="I162" s="24" t="s">
        <v>23</v>
      </c>
      <c r="J162" s="24" t="s">
        <v>23</v>
      </c>
      <c r="K162" s="24" t="s">
        <v>23</v>
      </c>
      <c r="L162" s="24" t="s">
        <v>23</v>
      </c>
      <c r="M162" s="24" t="s">
        <v>23</v>
      </c>
      <c r="N162" s="25">
        <v>1.385</v>
      </c>
      <c r="O162" s="25" t="s">
        <v>23</v>
      </c>
      <c r="P162" s="25" t="s">
        <v>23</v>
      </c>
      <c r="Q162" s="25" t="s">
        <v>23</v>
      </c>
      <c r="R162" s="27" t="s">
        <v>23</v>
      </c>
      <c r="S162" s="27">
        <f>SUM(H162:R162)</f>
        <v>1.385</v>
      </c>
      <c r="T162" s="24" t="s">
        <v>23</v>
      </c>
      <c r="U162" s="27">
        <f>SUM(S162:T162)</f>
        <v>1.385</v>
      </c>
      <c r="V162" s="28"/>
    </row>
    <row r="163" spans="1:22" s="33" customFormat="1" ht="22.5" customHeight="1">
      <c r="A163" s="121"/>
      <c r="B163" s="68"/>
      <c r="C163" s="68" t="s">
        <v>315</v>
      </c>
      <c r="D163" s="68"/>
      <c r="E163" s="68"/>
      <c r="F163" s="71">
        <f>SUM(F162:F162)</f>
        <v>1.385</v>
      </c>
      <c r="G163" s="71"/>
      <c r="H163" s="99">
        <f aca="true" t="shared" si="33" ref="H163:U163">SUM(H162:H162)</f>
        <v>0</v>
      </c>
      <c r="I163" s="99">
        <f t="shared" si="33"/>
        <v>0</v>
      </c>
      <c r="J163" s="99">
        <f t="shared" si="33"/>
        <v>0</v>
      </c>
      <c r="K163" s="99">
        <f t="shared" si="33"/>
        <v>0</v>
      </c>
      <c r="L163" s="99">
        <f t="shared" si="33"/>
        <v>0</v>
      </c>
      <c r="M163" s="99">
        <f t="shared" si="33"/>
        <v>0</v>
      </c>
      <c r="N163" s="99">
        <f t="shared" si="33"/>
        <v>1.385</v>
      </c>
      <c r="O163" s="99">
        <f t="shared" si="33"/>
        <v>0</v>
      </c>
      <c r="P163" s="99">
        <f t="shared" si="33"/>
        <v>0</v>
      </c>
      <c r="Q163" s="99">
        <f t="shared" si="33"/>
        <v>0</v>
      </c>
      <c r="R163" s="99">
        <f t="shared" si="33"/>
        <v>0</v>
      </c>
      <c r="S163" s="99">
        <f t="shared" si="33"/>
        <v>1.385</v>
      </c>
      <c r="T163" s="99">
        <f t="shared" si="33"/>
        <v>0</v>
      </c>
      <c r="U163" s="99">
        <f t="shared" si="33"/>
        <v>1.385</v>
      </c>
      <c r="V163" s="72"/>
    </row>
    <row r="164" spans="1:22" ht="22.5" customHeight="1">
      <c r="A164" s="54">
        <v>1359</v>
      </c>
      <c r="B164" s="23" t="s">
        <v>26</v>
      </c>
      <c r="C164" s="57" t="s">
        <v>92</v>
      </c>
      <c r="D164" s="24" t="s">
        <v>25</v>
      </c>
      <c r="E164" s="24" t="s">
        <v>140</v>
      </c>
      <c r="F164" s="25">
        <v>9.545</v>
      </c>
      <c r="G164" s="24">
        <v>2</v>
      </c>
      <c r="H164" s="24" t="s">
        <v>23</v>
      </c>
      <c r="I164" s="25">
        <v>9.545</v>
      </c>
      <c r="J164" s="24" t="s">
        <v>23</v>
      </c>
      <c r="K164" s="24" t="s">
        <v>23</v>
      </c>
      <c r="L164" s="24" t="s">
        <v>23</v>
      </c>
      <c r="M164" s="24" t="s">
        <v>23</v>
      </c>
      <c r="N164" s="24" t="s">
        <v>23</v>
      </c>
      <c r="O164" s="24" t="s">
        <v>23</v>
      </c>
      <c r="P164" s="24" t="s">
        <v>23</v>
      </c>
      <c r="Q164" s="24" t="s">
        <v>23</v>
      </c>
      <c r="R164" s="26" t="s">
        <v>23</v>
      </c>
      <c r="S164" s="27">
        <f>SUM(H164:R164)</f>
        <v>9.545</v>
      </c>
      <c r="T164" s="24" t="s">
        <v>23</v>
      </c>
      <c r="U164" s="27">
        <f>SUM(S164:T164)</f>
        <v>9.545</v>
      </c>
      <c r="V164" s="28"/>
    </row>
    <row r="165" spans="1:22" s="43" customFormat="1" ht="22.5" customHeight="1">
      <c r="A165" s="60"/>
      <c r="B165" s="34"/>
      <c r="C165" s="57" t="s">
        <v>72</v>
      </c>
      <c r="D165" s="26" t="s">
        <v>25</v>
      </c>
      <c r="E165" s="26" t="s">
        <v>75</v>
      </c>
      <c r="F165" s="27" t="s">
        <v>23</v>
      </c>
      <c r="G165" s="58">
        <v>1</v>
      </c>
      <c r="H165" s="26" t="s">
        <v>23</v>
      </c>
      <c r="I165" s="26">
        <v>0.324</v>
      </c>
      <c r="J165" s="24" t="s">
        <v>23</v>
      </c>
      <c r="K165" s="24" t="s">
        <v>23</v>
      </c>
      <c r="L165" s="24" t="s">
        <v>23</v>
      </c>
      <c r="M165" s="24" t="s">
        <v>23</v>
      </c>
      <c r="N165" s="24" t="s">
        <v>23</v>
      </c>
      <c r="O165" s="24" t="s">
        <v>23</v>
      </c>
      <c r="P165" s="24" t="s">
        <v>23</v>
      </c>
      <c r="Q165" s="24" t="s">
        <v>23</v>
      </c>
      <c r="R165" s="26" t="s">
        <v>23</v>
      </c>
      <c r="S165" s="27">
        <f>SUM(H165:R165)</f>
        <v>0.324</v>
      </c>
      <c r="T165" s="26" t="s">
        <v>23</v>
      </c>
      <c r="U165" s="27">
        <f>SUM(S165:T165)</f>
        <v>0.324</v>
      </c>
      <c r="V165" s="59"/>
    </row>
    <row r="166" spans="1:22" s="43" customFormat="1" ht="22.5" customHeight="1">
      <c r="A166" s="60"/>
      <c r="B166" s="34"/>
      <c r="C166" s="57" t="s">
        <v>73</v>
      </c>
      <c r="D166" s="26" t="s">
        <v>25</v>
      </c>
      <c r="E166" s="26" t="s">
        <v>74</v>
      </c>
      <c r="F166" s="27" t="s">
        <v>23</v>
      </c>
      <c r="G166" s="58">
        <v>2</v>
      </c>
      <c r="H166" s="24" t="s">
        <v>23</v>
      </c>
      <c r="I166" s="26">
        <v>0.498</v>
      </c>
      <c r="J166" s="24" t="s">
        <v>23</v>
      </c>
      <c r="K166" s="24" t="s">
        <v>23</v>
      </c>
      <c r="L166" s="24" t="s">
        <v>23</v>
      </c>
      <c r="M166" s="24" t="s">
        <v>23</v>
      </c>
      <c r="N166" s="24" t="s">
        <v>23</v>
      </c>
      <c r="O166" s="24" t="s">
        <v>23</v>
      </c>
      <c r="P166" s="24" t="s">
        <v>23</v>
      </c>
      <c r="Q166" s="24" t="s">
        <v>23</v>
      </c>
      <c r="R166" s="26" t="s">
        <v>23</v>
      </c>
      <c r="S166" s="27">
        <f>SUM(H166:R166)</f>
        <v>0.498</v>
      </c>
      <c r="T166" s="24" t="s">
        <v>23</v>
      </c>
      <c r="U166" s="27">
        <f>SUM(S166:T166)</f>
        <v>0.498</v>
      </c>
      <c r="V166" s="59"/>
    </row>
    <row r="167" spans="1:22" s="43" customFormat="1" ht="22.5" customHeight="1">
      <c r="A167" s="60"/>
      <c r="B167" s="34"/>
      <c r="C167" s="62"/>
      <c r="D167" s="35" t="s">
        <v>74</v>
      </c>
      <c r="E167" s="35" t="s">
        <v>76</v>
      </c>
      <c r="F167" s="63" t="s">
        <v>23</v>
      </c>
      <c r="G167" s="64">
        <v>1</v>
      </c>
      <c r="H167" s="39" t="s">
        <v>23</v>
      </c>
      <c r="I167" s="35">
        <v>0.307</v>
      </c>
      <c r="J167" s="39" t="s">
        <v>23</v>
      </c>
      <c r="K167" s="39" t="s">
        <v>23</v>
      </c>
      <c r="L167" s="39" t="s">
        <v>23</v>
      </c>
      <c r="M167" s="39" t="s">
        <v>23</v>
      </c>
      <c r="N167" s="39" t="s">
        <v>23</v>
      </c>
      <c r="O167" s="39" t="s">
        <v>23</v>
      </c>
      <c r="P167" s="39" t="s">
        <v>23</v>
      </c>
      <c r="Q167" s="39" t="s">
        <v>23</v>
      </c>
      <c r="R167" s="35" t="s">
        <v>23</v>
      </c>
      <c r="S167" s="63">
        <f>SUM(H167:R167)</f>
        <v>0.307</v>
      </c>
      <c r="T167" s="39" t="s">
        <v>23</v>
      </c>
      <c r="U167" s="63">
        <f>SUM(S167:T167)</f>
        <v>0.307</v>
      </c>
      <c r="V167" s="65"/>
    </row>
    <row r="168" spans="1:22" s="33" customFormat="1" ht="22.5" customHeight="1">
      <c r="A168" s="67"/>
      <c r="B168" s="35"/>
      <c r="C168" s="68" t="s">
        <v>139</v>
      </c>
      <c r="D168" s="69"/>
      <c r="E168" s="69"/>
      <c r="F168" s="70">
        <f>SUM(F164:F164)</f>
        <v>9.545</v>
      </c>
      <c r="G168" s="70"/>
      <c r="H168" s="101">
        <f aca="true" t="shared" si="34" ref="H168:T168">SUM(H164:H164)</f>
        <v>0</v>
      </c>
      <c r="I168" s="101">
        <f t="shared" si="34"/>
        <v>9.545</v>
      </c>
      <c r="J168" s="101">
        <f t="shared" si="34"/>
        <v>0</v>
      </c>
      <c r="K168" s="101">
        <f t="shared" si="34"/>
        <v>0</v>
      </c>
      <c r="L168" s="101">
        <f t="shared" si="34"/>
        <v>0</v>
      </c>
      <c r="M168" s="101">
        <f t="shared" si="34"/>
        <v>0</v>
      </c>
      <c r="N168" s="101">
        <f t="shared" si="34"/>
        <v>0</v>
      </c>
      <c r="O168" s="101">
        <f t="shared" si="34"/>
        <v>0</v>
      </c>
      <c r="P168" s="101">
        <f t="shared" si="34"/>
        <v>0</v>
      </c>
      <c r="Q168" s="101">
        <f t="shared" si="34"/>
        <v>0</v>
      </c>
      <c r="R168" s="101">
        <f t="shared" si="34"/>
        <v>0</v>
      </c>
      <c r="S168" s="101">
        <f>SUM(S164:S167)</f>
        <v>10.674</v>
      </c>
      <c r="T168" s="101">
        <f t="shared" si="34"/>
        <v>0</v>
      </c>
      <c r="U168" s="99">
        <f>SUM(U164:U167)</f>
        <v>10.674</v>
      </c>
      <c r="V168" s="72"/>
    </row>
    <row r="169" spans="1:22" ht="22.5" customHeight="1">
      <c r="A169" s="54">
        <v>1360</v>
      </c>
      <c r="B169" s="23" t="s">
        <v>26</v>
      </c>
      <c r="C169" s="57" t="s">
        <v>137</v>
      </c>
      <c r="D169" s="24" t="s">
        <v>25</v>
      </c>
      <c r="E169" s="24" t="s">
        <v>141</v>
      </c>
      <c r="F169" s="24">
        <v>0.195</v>
      </c>
      <c r="G169" s="24">
        <v>4</v>
      </c>
      <c r="H169" s="25">
        <v>0.39</v>
      </c>
      <c r="I169" s="24" t="s">
        <v>23</v>
      </c>
      <c r="J169" s="24" t="s">
        <v>23</v>
      </c>
      <c r="K169" s="24" t="s">
        <v>23</v>
      </c>
      <c r="L169" s="24" t="s">
        <v>23</v>
      </c>
      <c r="M169" s="24" t="s">
        <v>23</v>
      </c>
      <c r="N169" s="24" t="s">
        <v>23</v>
      </c>
      <c r="O169" s="24" t="s">
        <v>23</v>
      </c>
      <c r="P169" s="24" t="s">
        <v>23</v>
      </c>
      <c r="Q169" s="24" t="s">
        <v>23</v>
      </c>
      <c r="R169" s="26" t="s">
        <v>23</v>
      </c>
      <c r="S169" s="27">
        <f>SUM(H169:R169)</f>
        <v>0.39</v>
      </c>
      <c r="T169" s="24" t="s">
        <v>23</v>
      </c>
      <c r="U169" s="27">
        <f>SUM(S169:T169)</f>
        <v>0.39</v>
      </c>
      <c r="V169" s="52"/>
    </row>
    <row r="170" spans="1:22" ht="22.5" customHeight="1">
      <c r="A170" s="54"/>
      <c r="B170" s="34"/>
      <c r="C170" s="57"/>
      <c r="D170" s="24" t="s">
        <v>142</v>
      </c>
      <c r="E170" s="24" t="s">
        <v>143</v>
      </c>
      <c r="F170" s="25">
        <v>0.31</v>
      </c>
      <c r="G170" s="32">
        <v>2</v>
      </c>
      <c r="H170" s="25" t="s">
        <v>23</v>
      </c>
      <c r="I170" s="25">
        <v>0.31</v>
      </c>
      <c r="J170" s="24" t="s">
        <v>23</v>
      </c>
      <c r="K170" s="24" t="s">
        <v>23</v>
      </c>
      <c r="L170" s="24" t="s">
        <v>23</v>
      </c>
      <c r="M170" s="24" t="s">
        <v>23</v>
      </c>
      <c r="N170" s="66" t="s">
        <v>23</v>
      </c>
      <c r="O170" s="25" t="s">
        <v>23</v>
      </c>
      <c r="P170" s="25" t="s">
        <v>23</v>
      </c>
      <c r="Q170" s="25" t="s">
        <v>23</v>
      </c>
      <c r="R170" s="27" t="s">
        <v>23</v>
      </c>
      <c r="S170" s="27">
        <f>SUM(H170:R170)</f>
        <v>0.31</v>
      </c>
      <c r="T170" s="25" t="s">
        <v>23</v>
      </c>
      <c r="U170" s="27">
        <f>SUM(S170:T170)</f>
        <v>0.31</v>
      </c>
      <c r="V170" s="52"/>
    </row>
    <row r="171" spans="1:22" s="33" customFormat="1" ht="22.5" customHeight="1">
      <c r="A171" s="67"/>
      <c r="B171" s="35"/>
      <c r="C171" s="68" t="s">
        <v>316</v>
      </c>
      <c r="D171" s="69"/>
      <c r="E171" s="69"/>
      <c r="F171" s="70">
        <f>SUM(F169:F170)</f>
        <v>0.505</v>
      </c>
      <c r="G171" s="70"/>
      <c r="H171" s="101">
        <f aca="true" t="shared" si="35" ref="H171:U171">SUM(H169:H170)</f>
        <v>0.39</v>
      </c>
      <c r="I171" s="101">
        <f t="shared" si="35"/>
        <v>0.31</v>
      </c>
      <c r="J171" s="101">
        <f t="shared" si="35"/>
        <v>0</v>
      </c>
      <c r="K171" s="101">
        <f t="shared" si="35"/>
        <v>0</v>
      </c>
      <c r="L171" s="101">
        <f t="shared" si="35"/>
        <v>0</v>
      </c>
      <c r="M171" s="101">
        <f t="shared" si="35"/>
        <v>0</v>
      </c>
      <c r="N171" s="101">
        <f t="shared" si="35"/>
        <v>0</v>
      </c>
      <c r="O171" s="101">
        <f t="shared" si="35"/>
        <v>0</v>
      </c>
      <c r="P171" s="101">
        <f t="shared" si="35"/>
        <v>0</v>
      </c>
      <c r="Q171" s="101">
        <f t="shared" si="35"/>
        <v>0</v>
      </c>
      <c r="R171" s="101">
        <f t="shared" si="35"/>
        <v>0</v>
      </c>
      <c r="S171" s="101">
        <f t="shared" si="35"/>
        <v>0.7</v>
      </c>
      <c r="T171" s="101">
        <f t="shared" si="35"/>
        <v>0</v>
      </c>
      <c r="U171" s="99">
        <f t="shared" si="35"/>
        <v>0.7</v>
      </c>
      <c r="V171" s="72"/>
    </row>
    <row r="172" spans="1:22" ht="22.5" customHeight="1">
      <c r="A172" s="31">
        <v>1394</v>
      </c>
      <c r="B172" s="23" t="s">
        <v>26</v>
      </c>
      <c r="C172" s="75" t="s">
        <v>138</v>
      </c>
      <c r="D172" s="24" t="s">
        <v>25</v>
      </c>
      <c r="E172" s="24" t="s">
        <v>144</v>
      </c>
      <c r="F172" s="25">
        <v>0.103</v>
      </c>
      <c r="G172" s="32">
        <v>2</v>
      </c>
      <c r="H172" s="25" t="s">
        <v>23</v>
      </c>
      <c r="I172" s="24" t="s">
        <v>23</v>
      </c>
      <c r="J172" s="24" t="s">
        <v>23</v>
      </c>
      <c r="K172" s="24" t="s">
        <v>23</v>
      </c>
      <c r="L172" s="24" t="s">
        <v>23</v>
      </c>
      <c r="M172" s="24" t="s">
        <v>23</v>
      </c>
      <c r="N172" s="25">
        <v>0.103</v>
      </c>
      <c r="O172" s="25" t="s">
        <v>23</v>
      </c>
      <c r="P172" s="25" t="s">
        <v>23</v>
      </c>
      <c r="Q172" s="25" t="s">
        <v>23</v>
      </c>
      <c r="R172" s="27" t="s">
        <v>23</v>
      </c>
      <c r="S172" s="27">
        <f>SUM(H172:R172)</f>
        <v>0.103</v>
      </c>
      <c r="T172" s="25" t="s">
        <v>23</v>
      </c>
      <c r="U172" s="27">
        <f>SUM(S172:T172)</f>
        <v>0.103</v>
      </c>
      <c r="V172" s="52"/>
    </row>
    <row r="173" spans="1:22" s="33" customFormat="1" ht="22.5" customHeight="1" thickBot="1">
      <c r="A173" s="111"/>
      <c r="B173" s="46"/>
      <c r="C173" s="46" t="s">
        <v>317</v>
      </c>
      <c r="D173" s="69"/>
      <c r="E173" s="69"/>
      <c r="F173" s="78">
        <f>SUM(F172:F172)</f>
        <v>0.103</v>
      </c>
      <c r="G173" s="78"/>
      <c r="H173" s="88">
        <f aca="true" t="shared" si="36" ref="H173:U173">SUM(H172:H172)</f>
        <v>0</v>
      </c>
      <c r="I173" s="88">
        <f t="shared" si="36"/>
        <v>0</v>
      </c>
      <c r="J173" s="88">
        <f t="shared" si="36"/>
        <v>0</v>
      </c>
      <c r="K173" s="88">
        <f t="shared" si="36"/>
        <v>0</v>
      </c>
      <c r="L173" s="88">
        <f t="shared" si="36"/>
        <v>0</v>
      </c>
      <c r="M173" s="88">
        <f t="shared" si="36"/>
        <v>0</v>
      </c>
      <c r="N173" s="88">
        <f t="shared" si="36"/>
        <v>0.103</v>
      </c>
      <c r="O173" s="88">
        <f t="shared" si="36"/>
        <v>0</v>
      </c>
      <c r="P173" s="88">
        <f t="shared" si="36"/>
        <v>0</v>
      </c>
      <c r="Q173" s="88">
        <f t="shared" si="36"/>
        <v>0</v>
      </c>
      <c r="R173" s="88">
        <f t="shared" si="36"/>
        <v>0</v>
      </c>
      <c r="S173" s="88">
        <f t="shared" si="36"/>
        <v>0.103</v>
      </c>
      <c r="T173" s="88">
        <f t="shared" si="36"/>
        <v>0</v>
      </c>
      <c r="U173" s="106">
        <f t="shared" si="36"/>
        <v>0.103</v>
      </c>
      <c r="V173" s="72"/>
    </row>
    <row r="174" spans="1:24" ht="22.5" customHeight="1" thickBot="1">
      <c r="A174" s="259" t="s">
        <v>47</v>
      </c>
      <c r="B174" s="260"/>
      <c r="C174" s="261"/>
      <c r="D174" s="79"/>
      <c r="E174" s="80"/>
      <c r="F174" s="81">
        <f>F173+F171+F168+F163+F161+F154+F119+F116+F105+F86+F78+F69+F60+F53</f>
        <v>696.2940000000001</v>
      </c>
      <c r="G174" s="81"/>
      <c r="H174" s="81">
        <f aca="true" t="shared" si="37" ref="H174:U174">H173+H171+H168+H163+H161+H154+H119+H116+H105+H86+H78+H69+H60+H53</f>
        <v>3.267</v>
      </c>
      <c r="I174" s="81">
        <f t="shared" si="37"/>
        <v>464.49800000000005</v>
      </c>
      <c r="J174" s="81">
        <f t="shared" si="37"/>
        <v>0</v>
      </c>
      <c r="K174" s="81">
        <f t="shared" si="37"/>
        <v>0</v>
      </c>
      <c r="L174" s="81">
        <f t="shared" si="37"/>
        <v>0</v>
      </c>
      <c r="M174" s="81">
        <f t="shared" si="37"/>
        <v>10.75</v>
      </c>
      <c r="N174" s="81">
        <f t="shared" si="37"/>
        <v>113.807</v>
      </c>
      <c r="O174" s="81">
        <f t="shared" si="37"/>
        <v>149.346</v>
      </c>
      <c r="P174" s="81">
        <f t="shared" si="37"/>
        <v>8.174999999999999</v>
      </c>
      <c r="Q174" s="81">
        <f t="shared" si="37"/>
        <v>0</v>
      </c>
      <c r="R174" s="81">
        <f t="shared" si="37"/>
        <v>0</v>
      </c>
      <c r="S174" s="81">
        <f t="shared" si="37"/>
        <v>750.972</v>
      </c>
      <c r="T174" s="81">
        <f t="shared" si="37"/>
        <v>0</v>
      </c>
      <c r="U174" s="81">
        <f t="shared" si="37"/>
        <v>750.972</v>
      </c>
      <c r="V174" s="82"/>
      <c r="X174" s="127"/>
    </row>
    <row r="175" spans="1:22" ht="21.75" customHeight="1">
      <c r="A175" s="83"/>
      <c r="B175" s="83"/>
      <c r="C175" s="83"/>
      <c r="D175" s="84"/>
      <c r="E175" s="84"/>
      <c r="F175" s="42"/>
      <c r="G175" s="84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85"/>
    </row>
    <row r="176" spans="1:22" ht="21.75" customHeight="1">
      <c r="A176" s="83"/>
      <c r="B176" s="83"/>
      <c r="D176" s="84"/>
      <c r="E176" s="84"/>
      <c r="F176" s="42"/>
      <c r="G176" s="84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85"/>
    </row>
    <row r="177" spans="10:21" s="37" customFormat="1" ht="21.75" customHeight="1">
      <c r="J177" s="254"/>
      <c r="K177" s="254"/>
      <c r="L177" s="254"/>
      <c r="M177" s="254"/>
      <c r="N177" s="254"/>
      <c r="O177" s="254"/>
      <c r="P177" s="254"/>
      <c r="R177" s="86"/>
      <c r="S177" s="97"/>
      <c r="U177" s="96"/>
    </row>
    <row r="178" spans="9:18" s="37" customFormat="1" ht="21.75" customHeight="1">
      <c r="I178" s="86"/>
      <c r="J178" s="254"/>
      <c r="K178" s="254"/>
      <c r="L178" s="254"/>
      <c r="M178" s="254"/>
      <c r="N178" s="254"/>
      <c r="O178" s="254"/>
      <c r="P178" s="254"/>
      <c r="Q178" s="105"/>
      <c r="R178" s="105"/>
    </row>
    <row r="179" spans="9:16" s="37" customFormat="1" ht="21.75" customHeight="1">
      <c r="I179" s="86"/>
      <c r="J179" s="254"/>
      <c r="K179" s="254"/>
      <c r="L179" s="254"/>
      <c r="M179" s="254"/>
      <c r="N179" s="254"/>
      <c r="O179" s="254"/>
      <c r="P179" s="254"/>
    </row>
    <row r="180" spans="1:22" ht="21.75" customHeight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</row>
    <row r="181" spans="1:22" ht="21.75" customHeight="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</row>
    <row r="182" spans="1:22" ht="21.7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</row>
    <row r="183" spans="1:22" ht="21.75" customHeight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</row>
    <row r="184" spans="1:22" ht="21.75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</row>
    <row r="185" spans="1:22" ht="21.75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</row>
    <row r="186" spans="1:22" ht="21.75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</row>
    <row r="187" spans="1:22" ht="21.75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</row>
    <row r="188" spans="1:22" ht="21.75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</row>
    <row r="189" spans="1:22" ht="21.75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</row>
    <row r="190" spans="1:22" ht="21.75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</row>
    <row r="191" spans="1:22" ht="21.75" customHeight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</row>
    <row r="192" spans="1:22" ht="21.75" customHeigh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</row>
    <row r="193" spans="1:22" ht="21.75" customHeight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</row>
    <row r="194" spans="1:22" ht="21.75" customHeight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</row>
    <row r="195" spans="1:22" ht="21.75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</row>
    <row r="196" spans="1:22" ht="21.75" customHeight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</row>
    <row r="197" spans="1:22" ht="21.75" customHeight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</row>
    <row r="198" spans="1:22" ht="21.75" customHeight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</row>
    <row r="199" spans="1:22" ht="21.75" customHeight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</row>
    <row r="200" spans="1:22" ht="21.75" customHeight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</row>
    <row r="201" spans="1:22" ht="21.75" customHeight="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</row>
    <row r="202" spans="1:22" ht="21.75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</row>
    <row r="203" spans="1:22" ht="21.75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</row>
    <row r="204" spans="1:22" ht="21.75" customHeight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</row>
    <row r="205" spans="1:22" ht="21.75" customHeight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</row>
    <row r="206" spans="1:22" ht="21.75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</row>
    <row r="207" spans="1:22" ht="21.75" customHeigh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</row>
    <row r="208" spans="1:22" ht="21.75" customHeight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</row>
    <row r="209" spans="1:22" ht="21.75" customHeight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</row>
    <row r="210" spans="1:22" ht="21.75" customHeight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</row>
    <row r="211" spans="1:22" ht="21.75" customHeight="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</row>
    <row r="212" spans="1:22" ht="21.75" customHeigh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</row>
    <row r="213" spans="1:22" ht="21.75" customHeight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</row>
    <row r="214" spans="1:22" ht="21.75" customHeight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</row>
    <row r="215" spans="1:22" ht="21.75" customHeight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</row>
    <row r="216" spans="1:22" ht="21.75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</row>
    <row r="217" spans="1:22" ht="21.75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</row>
    <row r="218" spans="1:22" ht="21.75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</row>
    <row r="219" spans="1:22" ht="21.75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</row>
    <row r="220" spans="1:22" ht="21.75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</row>
    <row r="221" spans="1:22" ht="21.75" customHeight="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</row>
    <row r="222" spans="1:22" ht="21.75" customHeight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</row>
    <row r="223" spans="1:22" ht="21.75" customHeight="1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</row>
    <row r="224" spans="1:22" ht="21.75" customHeight="1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</row>
    <row r="225" spans="1:22" ht="21.75" customHeight="1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</row>
    <row r="226" spans="1:22" ht="21.75" customHeight="1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</row>
    <row r="227" spans="1:22" ht="21.75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</row>
    <row r="228" spans="1:22" ht="21.75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</row>
    <row r="229" spans="1:22" ht="21.75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</row>
    <row r="230" spans="1:22" ht="21.75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</row>
    <row r="231" spans="1:22" ht="21.75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</row>
    <row r="232" spans="1:22" ht="21.75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</row>
    <row r="233" spans="1:22" ht="21.75" customHeight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</row>
    <row r="234" spans="1:22" ht="21.75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</row>
    <row r="235" spans="1:22" ht="21.75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</row>
    <row r="236" spans="1:22" ht="21.75" customHeight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</row>
    <row r="237" spans="1:22" ht="21.75" customHeigh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</row>
    <row r="238" spans="1:22" ht="21.75" customHeight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</row>
    <row r="239" spans="1:22" ht="21.75" customHeight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</row>
    <row r="240" spans="1:22" ht="21.75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</row>
    <row r="241" spans="1:22" ht="21.75" customHeight="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</row>
    <row r="242" spans="1:22" ht="21.75" customHeight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</row>
    <row r="243" spans="1:22" ht="21.75" customHeight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</row>
    <row r="244" spans="1:22" ht="21.75" customHeight="1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</row>
    <row r="245" spans="1:22" ht="21.75" customHeight="1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</row>
    <row r="246" spans="1:22" ht="21.75" customHeight="1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</row>
    <row r="247" spans="1:22" ht="21.75" customHeight="1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</row>
    <row r="248" spans="1:22" ht="21.75" customHeight="1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</row>
    <row r="249" spans="1:22" ht="21.75" customHeight="1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</row>
    <row r="250" spans="1:22" ht="21.75" customHeight="1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</row>
    <row r="251" spans="1:22" ht="21.75" customHeight="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</row>
    <row r="252" spans="1:22" ht="21.75" customHeight="1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</row>
    <row r="253" spans="1:22" ht="21.75" customHeight="1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</row>
    <row r="254" spans="1:22" ht="21.75" customHeigh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</row>
    <row r="255" spans="1:22" ht="21.75" customHeight="1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</row>
    <row r="256" spans="1:22" ht="21.75" customHeight="1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</row>
    <row r="257" spans="1:22" ht="21.75" customHeight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</row>
    <row r="258" spans="1:22" ht="21.75" customHeight="1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</row>
    <row r="259" spans="1:22" ht="21.75" customHeight="1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</row>
    <row r="260" spans="1:22" ht="21.75" customHeight="1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</row>
    <row r="261" spans="1:22" ht="21.75" customHeight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</row>
    <row r="262" spans="1:22" ht="21.75" customHeight="1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</row>
    <row r="263" spans="1:22" ht="21.75" customHeight="1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</row>
    <row r="264" spans="1:22" ht="21.75" customHeight="1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</row>
    <row r="265" spans="1:22" ht="21.75" customHeight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</row>
    <row r="266" spans="1:22" ht="21.75" customHeight="1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</row>
    <row r="267" spans="1:22" ht="21.75" customHeight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</row>
    <row r="268" spans="1:22" ht="21.75" customHeight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</row>
    <row r="269" spans="1:22" ht="21.75" customHeight="1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</row>
    <row r="270" spans="1:22" ht="21.75" customHeight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</row>
    <row r="271" spans="1:22" ht="21.75" customHeight="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</row>
    <row r="272" spans="1:22" ht="21.75" customHeight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</row>
    <row r="273" spans="1:22" ht="21.75" customHeight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</row>
    <row r="274" spans="1:22" ht="21.75" customHeight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</row>
    <row r="275" spans="1:22" ht="21.75" customHeight="1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</row>
    <row r="276" spans="1:22" ht="21.75" customHeight="1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</row>
    <row r="277" spans="1:22" ht="21.75" customHeight="1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</row>
    <row r="278" spans="1:22" ht="21.75" customHeight="1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</row>
    <row r="279" spans="1:22" ht="21.75" customHeight="1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</row>
    <row r="280" spans="1:22" ht="21.75" customHeight="1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</row>
    <row r="281" spans="1:22" ht="21.75" customHeight="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</row>
    <row r="282" spans="1:22" ht="21.75" customHeight="1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</row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980" spans="1:22" ht="21">
      <c r="A980" s="43"/>
      <c r="B980" s="43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29"/>
    </row>
    <row r="981" spans="1:22" ht="21">
      <c r="A981" s="43"/>
      <c r="B981" s="43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29"/>
    </row>
    <row r="982" spans="1:22" ht="21">
      <c r="A982" s="43"/>
      <c r="B982" s="43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29"/>
    </row>
    <row r="983" spans="1:22" ht="21">
      <c r="A983" s="43"/>
      <c r="B983" s="43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29"/>
    </row>
    <row r="984" spans="1:22" ht="21">
      <c r="A984" s="43"/>
      <c r="B984" s="43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29"/>
    </row>
    <row r="985" spans="1:22" ht="21">
      <c r="A985" s="43"/>
      <c r="B985" s="43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29"/>
    </row>
    <row r="986" spans="1:22" ht="21">
      <c r="A986" s="43"/>
      <c r="B986" s="43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29"/>
    </row>
    <row r="987" spans="1:22" ht="21">
      <c r="A987" s="43"/>
      <c r="B987" s="43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29"/>
    </row>
    <row r="988" spans="1:22" ht="21">
      <c r="A988" s="43"/>
      <c r="B988" s="43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29"/>
    </row>
    <row r="989" spans="1:22" ht="21">
      <c r="A989" s="43"/>
      <c r="B989" s="43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29"/>
    </row>
    <row r="990" spans="1:22" ht="21">
      <c r="A990" s="43"/>
      <c r="B990" s="43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29"/>
    </row>
    <row r="991" spans="1:22" ht="21">
      <c r="A991" s="43"/>
      <c r="B991" s="43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29"/>
    </row>
    <row r="992" spans="1:22" ht="21">
      <c r="A992" s="43"/>
      <c r="B992" s="43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29"/>
    </row>
    <row r="993" spans="1:22" ht="21">
      <c r="A993" s="43"/>
      <c r="B993" s="43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29"/>
    </row>
    <row r="994" spans="1:22" ht="21">
      <c r="A994" s="43"/>
      <c r="B994" s="43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29"/>
    </row>
    <row r="995" spans="1:22" ht="21">
      <c r="A995" s="43"/>
      <c r="B995" s="43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29"/>
    </row>
    <row r="996" spans="1:22" ht="21">
      <c r="A996" s="43"/>
      <c r="B996" s="43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29"/>
    </row>
    <row r="997" spans="1:22" ht="21">
      <c r="A997" s="43"/>
      <c r="B997" s="43"/>
      <c r="C997" s="43"/>
      <c r="D997" s="43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29"/>
    </row>
    <row r="998" spans="1:22" ht="21">
      <c r="A998" s="43"/>
      <c r="B998" s="43"/>
      <c r="C998" s="43"/>
      <c r="D998" s="43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29"/>
    </row>
    <row r="999" spans="1:22" ht="21">
      <c r="A999" s="43"/>
      <c r="B999" s="43"/>
      <c r="C999" s="43"/>
      <c r="D999" s="43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29"/>
    </row>
    <row r="1000" spans="1:22" ht="21">
      <c r="A1000" s="43"/>
      <c r="B1000" s="43"/>
      <c r="C1000" s="43"/>
      <c r="D1000" s="43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29"/>
    </row>
    <row r="1001" spans="1:22" ht="21">
      <c r="A1001" s="43"/>
      <c r="B1001" s="43"/>
      <c r="C1001" s="43"/>
      <c r="D1001" s="43"/>
      <c r="E1001" s="43"/>
      <c r="F1001" s="43"/>
      <c r="G1001" s="43"/>
      <c r="H1001" s="43"/>
      <c r="I1001" s="43"/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  <c r="V1001" s="29"/>
    </row>
    <row r="1002" spans="1:22" ht="21">
      <c r="A1002" s="43"/>
      <c r="B1002" s="43"/>
      <c r="C1002" s="43"/>
      <c r="D1002" s="43"/>
      <c r="E1002" s="43"/>
      <c r="F1002" s="43"/>
      <c r="G1002" s="43"/>
      <c r="H1002" s="43"/>
      <c r="I1002" s="43"/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  <c r="V1002" s="29"/>
    </row>
    <row r="1003" spans="1:22" ht="21">
      <c r="A1003" s="43"/>
      <c r="B1003" s="43"/>
      <c r="C1003" s="43"/>
      <c r="D1003" s="43"/>
      <c r="E1003" s="43"/>
      <c r="F1003" s="43"/>
      <c r="G1003" s="43"/>
      <c r="H1003" s="43"/>
      <c r="I1003" s="43"/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  <c r="V1003" s="29"/>
    </row>
    <row r="1004" spans="1:22" ht="21">
      <c r="A1004" s="43"/>
      <c r="B1004" s="43"/>
      <c r="C1004" s="43"/>
      <c r="D1004" s="43"/>
      <c r="E1004" s="43"/>
      <c r="F1004" s="43"/>
      <c r="G1004" s="43"/>
      <c r="H1004" s="43"/>
      <c r="I1004" s="43"/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  <c r="V1004" s="29"/>
    </row>
    <row r="1005" spans="1:22" ht="21">
      <c r="A1005" s="43"/>
      <c r="B1005" s="43"/>
      <c r="C1005" s="43"/>
      <c r="D1005" s="43"/>
      <c r="E1005" s="43"/>
      <c r="F1005" s="43"/>
      <c r="G1005" s="43"/>
      <c r="H1005" s="43"/>
      <c r="I1005" s="43"/>
      <c r="J1005" s="43"/>
      <c r="K1005" s="43"/>
      <c r="L1005" s="43"/>
      <c r="M1005" s="43"/>
      <c r="N1005" s="43"/>
      <c r="O1005" s="43"/>
      <c r="P1005" s="43"/>
      <c r="Q1005" s="43"/>
      <c r="R1005" s="43"/>
      <c r="S1005" s="43"/>
      <c r="T1005" s="43"/>
      <c r="U1005" s="43"/>
      <c r="V1005" s="29"/>
    </row>
    <row r="1006" spans="1:22" ht="21">
      <c r="A1006" s="43"/>
      <c r="B1006" s="43"/>
      <c r="C1006" s="43"/>
      <c r="D1006" s="43"/>
      <c r="E1006" s="43"/>
      <c r="F1006" s="43"/>
      <c r="G1006" s="43"/>
      <c r="H1006" s="43"/>
      <c r="I1006" s="43"/>
      <c r="J1006" s="43"/>
      <c r="K1006" s="43"/>
      <c r="L1006" s="43"/>
      <c r="M1006" s="43"/>
      <c r="N1006" s="43"/>
      <c r="O1006" s="43"/>
      <c r="P1006" s="43"/>
      <c r="Q1006" s="43"/>
      <c r="R1006" s="43"/>
      <c r="S1006" s="43"/>
      <c r="T1006" s="43"/>
      <c r="U1006" s="43"/>
      <c r="V1006" s="29"/>
    </row>
    <row r="1007" spans="1:22" ht="21">
      <c r="A1007" s="43"/>
      <c r="B1007" s="43"/>
      <c r="C1007" s="43"/>
      <c r="D1007" s="43"/>
      <c r="E1007" s="43"/>
      <c r="F1007" s="43"/>
      <c r="G1007" s="43"/>
      <c r="H1007" s="43"/>
      <c r="I1007" s="43"/>
      <c r="J1007" s="43"/>
      <c r="K1007" s="43"/>
      <c r="L1007" s="43"/>
      <c r="M1007" s="43"/>
      <c r="N1007" s="43"/>
      <c r="O1007" s="43"/>
      <c r="P1007" s="43"/>
      <c r="Q1007" s="43"/>
      <c r="R1007" s="43"/>
      <c r="S1007" s="43"/>
      <c r="T1007" s="43"/>
      <c r="U1007" s="43"/>
      <c r="V1007" s="29"/>
    </row>
    <row r="1008" spans="1:22" ht="21">
      <c r="A1008" s="43"/>
      <c r="B1008" s="43"/>
      <c r="C1008" s="43"/>
      <c r="D1008" s="43"/>
      <c r="E1008" s="43"/>
      <c r="F1008" s="43"/>
      <c r="G1008" s="43"/>
      <c r="H1008" s="43"/>
      <c r="I1008" s="43"/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  <c r="U1008" s="43"/>
      <c r="V1008" s="29"/>
    </row>
    <row r="1009" spans="1:22" ht="21">
      <c r="A1009" s="43"/>
      <c r="B1009" s="43"/>
      <c r="C1009" s="43"/>
      <c r="D1009" s="43"/>
      <c r="E1009" s="43"/>
      <c r="F1009" s="43"/>
      <c r="G1009" s="43"/>
      <c r="H1009" s="43"/>
      <c r="I1009" s="43"/>
      <c r="J1009" s="43"/>
      <c r="K1009" s="43"/>
      <c r="L1009" s="43"/>
      <c r="M1009" s="43"/>
      <c r="N1009" s="43"/>
      <c r="O1009" s="43"/>
      <c r="P1009" s="43"/>
      <c r="Q1009" s="43"/>
      <c r="R1009" s="43"/>
      <c r="S1009" s="43"/>
      <c r="T1009" s="43"/>
      <c r="U1009" s="43"/>
      <c r="V1009" s="29"/>
    </row>
    <row r="1010" spans="1:22" ht="21">
      <c r="A1010" s="43"/>
      <c r="B1010" s="43"/>
      <c r="C1010" s="43"/>
      <c r="D1010" s="43"/>
      <c r="E1010" s="43"/>
      <c r="F1010" s="43"/>
      <c r="G1010" s="43"/>
      <c r="H1010" s="43"/>
      <c r="I1010" s="43"/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  <c r="T1010" s="43"/>
      <c r="U1010" s="43"/>
      <c r="V1010" s="29"/>
    </row>
    <row r="1011" spans="1:22" ht="21">
      <c r="A1011" s="43"/>
      <c r="B1011" s="43"/>
      <c r="C1011" s="43"/>
      <c r="D1011" s="43"/>
      <c r="E1011" s="43"/>
      <c r="F1011" s="43"/>
      <c r="G1011" s="43"/>
      <c r="H1011" s="43"/>
      <c r="I1011" s="43"/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  <c r="T1011" s="43"/>
      <c r="U1011" s="43"/>
      <c r="V1011" s="29"/>
    </row>
    <row r="1012" spans="1:22" ht="21">
      <c r="A1012" s="43"/>
      <c r="B1012" s="43"/>
      <c r="C1012" s="43"/>
      <c r="D1012" s="43"/>
      <c r="E1012" s="43"/>
      <c r="F1012" s="43"/>
      <c r="G1012" s="43"/>
      <c r="H1012" s="43"/>
      <c r="I1012" s="43"/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  <c r="T1012" s="43"/>
      <c r="U1012" s="43"/>
      <c r="V1012" s="29"/>
    </row>
    <row r="1013" spans="1:22" ht="21">
      <c r="A1013" s="43"/>
      <c r="B1013" s="43"/>
      <c r="C1013" s="43"/>
      <c r="D1013" s="43"/>
      <c r="E1013" s="43"/>
      <c r="F1013" s="43"/>
      <c r="G1013" s="43"/>
      <c r="H1013" s="43"/>
      <c r="I1013" s="43"/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  <c r="V1013" s="29"/>
    </row>
    <row r="1014" spans="1:22" ht="21">
      <c r="A1014" s="43"/>
      <c r="B1014" s="43"/>
      <c r="C1014" s="43"/>
      <c r="D1014" s="43"/>
      <c r="E1014" s="43"/>
      <c r="F1014" s="43"/>
      <c r="G1014" s="43"/>
      <c r="H1014" s="43"/>
      <c r="I1014" s="43"/>
      <c r="J1014" s="43"/>
      <c r="K1014" s="43"/>
      <c r="L1014" s="43"/>
      <c r="M1014" s="43"/>
      <c r="N1014" s="43"/>
      <c r="O1014" s="43"/>
      <c r="P1014" s="43"/>
      <c r="Q1014" s="43"/>
      <c r="R1014" s="43"/>
      <c r="S1014" s="43"/>
      <c r="T1014" s="43"/>
      <c r="U1014" s="43"/>
      <c r="V1014" s="29"/>
    </row>
    <row r="1015" spans="1:22" ht="21">
      <c r="A1015" s="43"/>
      <c r="B1015" s="43"/>
      <c r="C1015" s="43"/>
      <c r="D1015" s="43"/>
      <c r="E1015" s="43"/>
      <c r="F1015" s="43"/>
      <c r="G1015" s="43"/>
      <c r="H1015" s="43"/>
      <c r="I1015" s="43"/>
      <c r="J1015" s="43"/>
      <c r="K1015" s="43"/>
      <c r="L1015" s="43"/>
      <c r="M1015" s="43"/>
      <c r="N1015" s="43"/>
      <c r="O1015" s="43"/>
      <c r="P1015" s="43"/>
      <c r="Q1015" s="43"/>
      <c r="R1015" s="43"/>
      <c r="S1015" s="43"/>
      <c r="T1015" s="43"/>
      <c r="U1015" s="43"/>
      <c r="V1015" s="29"/>
    </row>
    <row r="1016" spans="1:22" ht="21">
      <c r="A1016" s="43"/>
      <c r="B1016" s="43"/>
      <c r="C1016" s="43"/>
      <c r="D1016" s="43"/>
      <c r="E1016" s="43"/>
      <c r="F1016" s="43"/>
      <c r="G1016" s="43"/>
      <c r="H1016" s="43"/>
      <c r="I1016" s="43"/>
      <c r="J1016" s="43"/>
      <c r="K1016" s="43"/>
      <c r="L1016" s="43"/>
      <c r="M1016" s="43"/>
      <c r="N1016" s="43"/>
      <c r="O1016" s="43"/>
      <c r="P1016" s="43"/>
      <c r="Q1016" s="43"/>
      <c r="R1016" s="43"/>
      <c r="S1016" s="43"/>
      <c r="T1016" s="43"/>
      <c r="U1016" s="43"/>
      <c r="V1016" s="29"/>
    </row>
    <row r="1017" spans="1:22" ht="21">
      <c r="A1017" s="43"/>
      <c r="B1017" s="43"/>
      <c r="C1017" s="43"/>
      <c r="D1017" s="43"/>
      <c r="E1017" s="43"/>
      <c r="F1017" s="43"/>
      <c r="G1017" s="43"/>
      <c r="H1017" s="43"/>
      <c r="I1017" s="43"/>
      <c r="J1017" s="43"/>
      <c r="K1017" s="43"/>
      <c r="L1017" s="43"/>
      <c r="M1017" s="43"/>
      <c r="N1017" s="43"/>
      <c r="O1017" s="43"/>
      <c r="P1017" s="43"/>
      <c r="Q1017" s="43"/>
      <c r="R1017" s="43"/>
      <c r="S1017" s="43"/>
      <c r="T1017" s="43"/>
      <c r="U1017" s="43"/>
      <c r="V1017" s="29"/>
    </row>
    <row r="1018" spans="1:22" ht="21">
      <c r="A1018" s="43"/>
      <c r="B1018" s="43"/>
      <c r="C1018" s="43"/>
      <c r="D1018" s="43"/>
      <c r="E1018" s="43"/>
      <c r="F1018" s="43"/>
      <c r="G1018" s="43"/>
      <c r="H1018" s="43"/>
      <c r="I1018" s="43"/>
      <c r="J1018" s="43"/>
      <c r="K1018" s="43"/>
      <c r="L1018" s="43"/>
      <c r="M1018" s="43"/>
      <c r="N1018" s="43"/>
      <c r="O1018" s="43"/>
      <c r="P1018" s="43"/>
      <c r="Q1018" s="43"/>
      <c r="R1018" s="43"/>
      <c r="S1018" s="43"/>
      <c r="T1018" s="43"/>
      <c r="U1018" s="43"/>
      <c r="V1018" s="29"/>
    </row>
    <row r="1019" spans="1:22" ht="21">
      <c r="A1019" s="43"/>
      <c r="B1019" s="43"/>
      <c r="C1019" s="43"/>
      <c r="D1019" s="43"/>
      <c r="E1019" s="43"/>
      <c r="F1019" s="43"/>
      <c r="G1019" s="43"/>
      <c r="H1019" s="43"/>
      <c r="I1019" s="43"/>
      <c r="J1019" s="43"/>
      <c r="K1019" s="43"/>
      <c r="L1019" s="43"/>
      <c r="M1019" s="43"/>
      <c r="N1019" s="43"/>
      <c r="O1019" s="43"/>
      <c r="P1019" s="43"/>
      <c r="Q1019" s="43"/>
      <c r="R1019" s="43"/>
      <c r="S1019" s="43"/>
      <c r="T1019" s="43"/>
      <c r="U1019" s="43"/>
      <c r="V1019" s="29"/>
    </row>
    <row r="1020" spans="1:22" ht="21">
      <c r="A1020" s="43"/>
      <c r="B1020" s="43"/>
      <c r="C1020" s="43"/>
      <c r="D1020" s="43"/>
      <c r="E1020" s="43"/>
      <c r="F1020" s="43"/>
      <c r="G1020" s="43"/>
      <c r="H1020" s="43"/>
      <c r="I1020" s="43"/>
      <c r="J1020" s="43"/>
      <c r="K1020" s="43"/>
      <c r="L1020" s="43"/>
      <c r="M1020" s="43"/>
      <c r="N1020" s="43"/>
      <c r="O1020" s="43"/>
      <c r="P1020" s="43"/>
      <c r="Q1020" s="43"/>
      <c r="R1020" s="43"/>
      <c r="S1020" s="43"/>
      <c r="T1020" s="43"/>
      <c r="U1020" s="43"/>
      <c r="V1020" s="29"/>
    </row>
    <row r="1021" spans="1:22" ht="21">
      <c r="A1021" s="43"/>
      <c r="B1021" s="43"/>
      <c r="C1021" s="43"/>
      <c r="D1021" s="43"/>
      <c r="E1021" s="43"/>
      <c r="F1021" s="43"/>
      <c r="G1021" s="43"/>
      <c r="H1021" s="43"/>
      <c r="I1021" s="43"/>
      <c r="J1021" s="43"/>
      <c r="K1021" s="43"/>
      <c r="L1021" s="43"/>
      <c r="M1021" s="43"/>
      <c r="N1021" s="43"/>
      <c r="O1021" s="43"/>
      <c r="P1021" s="43"/>
      <c r="Q1021" s="43"/>
      <c r="R1021" s="43"/>
      <c r="S1021" s="43"/>
      <c r="T1021" s="43"/>
      <c r="U1021" s="43"/>
      <c r="V1021" s="29"/>
    </row>
    <row r="1022" spans="1:22" ht="21">
      <c r="A1022" s="43"/>
      <c r="B1022" s="43"/>
      <c r="C1022" s="43"/>
      <c r="D1022" s="43"/>
      <c r="E1022" s="43"/>
      <c r="F1022" s="43"/>
      <c r="G1022" s="43"/>
      <c r="H1022" s="43"/>
      <c r="I1022" s="43"/>
      <c r="J1022" s="43"/>
      <c r="K1022" s="43"/>
      <c r="L1022" s="43"/>
      <c r="M1022" s="43"/>
      <c r="N1022" s="43"/>
      <c r="O1022" s="43"/>
      <c r="P1022" s="43"/>
      <c r="Q1022" s="43"/>
      <c r="R1022" s="43"/>
      <c r="S1022" s="43"/>
      <c r="T1022" s="43"/>
      <c r="U1022" s="43"/>
      <c r="V1022" s="29"/>
    </row>
    <row r="1023" spans="1:22" ht="21">
      <c r="A1023" s="43"/>
      <c r="B1023" s="43"/>
      <c r="C1023" s="43"/>
      <c r="D1023" s="43"/>
      <c r="E1023" s="43"/>
      <c r="F1023" s="43"/>
      <c r="G1023" s="43"/>
      <c r="H1023" s="43"/>
      <c r="I1023" s="43"/>
      <c r="J1023" s="43"/>
      <c r="K1023" s="43"/>
      <c r="L1023" s="43"/>
      <c r="M1023" s="43"/>
      <c r="N1023" s="43"/>
      <c r="O1023" s="43"/>
      <c r="P1023" s="43"/>
      <c r="Q1023" s="43"/>
      <c r="R1023" s="43"/>
      <c r="S1023" s="43"/>
      <c r="T1023" s="43"/>
      <c r="U1023" s="43"/>
      <c r="V1023" s="29"/>
    </row>
    <row r="1024" spans="1:22" ht="21">
      <c r="A1024" s="43"/>
      <c r="B1024" s="43"/>
      <c r="C1024" s="43"/>
      <c r="D1024" s="43"/>
      <c r="E1024" s="43"/>
      <c r="F1024" s="43"/>
      <c r="G1024" s="43"/>
      <c r="H1024" s="43"/>
      <c r="I1024" s="43"/>
      <c r="J1024" s="43"/>
      <c r="K1024" s="43"/>
      <c r="L1024" s="43"/>
      <c r="M1024" s="43"/>
      <c r="N1024" s="43"/>
      <c r="O1024" s="43"/>
      <c r="P1024" s="43"/>
      <c r="Q1024" s="43"/>
      <c r="R1024" s="43"/>
      <c r="S1024" s="43"/>
      <c r="T1024" s="43"/>
      <c r="U1024" s="43"/>
      <c r="V1024" s="29"/>
    </row>
    <row r="1025" spans="1:22" ht="21">
      <c r="A1025" s="43"/>
      <c r="B1025" s="43"/>
      <c r="C1025" s="43"/>
      <c r="D1025" s="43"/>
      <c r="E1025" s="43"/>
      <c r="F1025" s="43"/>
      <c r="G1025" s="43"/>
      <c r="H1025" s="43"/>
      <c r="I1025" s="43"/>
      <c r="J1025" s="43"/>
      <c r="K1025" s="43"/>
      <c r="L1025" s="43"/>
      <c r="M1025" s="43"/>
      <c r="N1025" s="43"/>
      <c r="O1025" s="43"/>
      <c r="P1025" s="43"/>
      <c r="Q1025" s="43"/>
      <c r="R1025" s="43"/>
      <c r="S1025" s="43"/>
      <c r="T1025" s="43"/>
      <c r="U1025" s="43"/>
      <c r="V1025" s="29"/>
    </row>
    <row r="1026" spans="1:22" ht="21">
      <c r="A1026" s="43"/>
      <c r="B1026" s="43"/>
      <c r="C1026" s="43"/>
      <c r="D1026" s="43"/>
      <c r="E1026" s="43"/>
      <c r="F1026" s="43"/>
      <c r="G1026" s="43"/>
      <c r="H1026" s="43"/>
      <c r="I1026" s="43"/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  <c r="T1026" s="43"/>
      <c r="U1026" s="43"/>
      <c r="V1026" s="29"/>
    </row>
    <row r="1027" spans="1:22" ht="21">
      <c r="A1027" s="43"/>
      <c r="B1027" s="43"/>
      <c r="C1027" s="43"/>
      <c r="D1027" s="43"/>
      <c r="E1027" s="43"/>
      <c r="F1027" s="43"/>
      <c r="G1027" s="43"/>
      <c r="H1027" s="43"/>
      <c r="I1027" s="43"/>
      <c r="J1027" s="43"/>
      <c r="K1027" s="43"/>
      <c r="L1027" s="43"/>
      <c r="M1027" s="43"/>
      <c r="N1027" s="43"/>
      <c r="O1027" s="43"/>
      <c r="P1027" s="43"/>
      <c r="Q1027" s="43"/>
      <c r="R1027" s="43"/>
      <c r="S1027" s="43"/>
      <c r="T1027" s="43"/>
      <c r="U1027" s="43"/>
      <c r="V1027" s="29"/>
    </row>
    <row r="1028" spans="1:22" ht="21">
      <c r="A1028" s="43"/>
      <c r="B1028" s="43"/>
      <c r="C1028" s="43"/>
      <c r="D1028" s="43"/>
      <c r="E1028" s="43"/>
      <c r="F1028" s="43"/>
      <c r="G1028" s="43"/>
      <c r="H1028" s="43"/>
      <c r="I1028" s="43"/>
      <c r="J1028" s="43"/>
      <c r="K1028" s="43"/>
      <c r="L1028" s="43"/>
      <c r="M1028" s="43"/>
      <c r="N1028" s="43"/>
      <c r="O1028" s="43"/>
      <c r="P1028" s="43"/>
      <c r="Q1028" s="43"/>
      <c r="R1028" s="43"/>
      <c r="S1028" s="43"/>
      <c r="T1028" s="43"/>
      <c r="U1028" s="43"/>
      <c r="V1028" s="29"/>
    </row>
    <row r="1029" spans="1:22" ht="21">
      <c r="A1029" s="43"/>
      <c r="B1029" s="43"/>
      <c r="C1029" s="43"/>
      <c r="D1029" s="43"/>
      <c r="E1029" s="43"/>
      <c r="F1029" s="43"/>
      <c r="G1029" s="43"/>
      <c r="H1029" s="43"/>
      <c r="I1029" s="43"/>
      <c r="J1029" s="43"/>
      <c r="K1029" s="43"/>
      <c r="L1029" s="43"/>
      <c r="M1029" s="43"/>
      <c r="N1029" s="43"/>
      <c r="O1029" s="43"/>
      <c r="P1029" s="43"/>
      <c r="Q1029" s="43"/>
      <c r="R1029" s="43"/>
      <c r="S1029" s="43"/>
      <c r="T1029" s="43"/>
      <c r="U1029" s="43"/>
      <c r="V1029" s="29"/>
    </row>
    <row r="1030" spans="1:22" ht="21">
      <c r="A1030" s="43"/>
      <c r="B1030" s="43"/>
      <c r="C1030" s="43"/>
      <c r="D1030" s="43"/>
      <c r="E1030" s="43"/>
      <c r="F1030" s="43"/>
      <c r="G1030" s="43"/>
      <c r="H1030" s="43"/>
      <c r="I1030" s="43"/>
      <c r="J1030" s="43"/>
      <c r="K1030" s="43"/>
      <c r="L1030" s="43"/>
      <c r="M1030" s="43"/>
      <c r="N1030" s="43"/>
      <c r="O1030" s="43"/>
      <c r="P1030" s="43"/>
      <c r="Q1030" s="43"/>
      <c r="R1030" s="43"/>
      <c r="S1030" s="43"/>
      <c r="T1030" s="43"/>
      <c r="U1030" s="43"/>
      <c r="V1030" s="29"/>
    </row>
    <row r="1031" spans="1:22" ht="21">
      <c r="A1031" s="43"/>
      <c r="B1031" s="43"/>
      <c r="C1031" s="43"/>
      <c r="D1031" s="43"/>
      <c r="E1031" s="43"/>
      <c r="F1031" s="43"/>
      <c r="G1031" s="43"/>
      <c r="H1031" s="43"/>
      <c r="I1031" s="43"/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  <c r="U1031" s="43"/>
      <c r="V1031" s="29"/>
    </row>
    <row r="1032" spans="1:22" ht="21">
      <c r="A1032" s="43"/>
      <c r="B1032" s="43"/>
      <c r="C1032" s="43"/>
      <c r="D1032" s="43"/>
      <c r="E1032" s="43"/>
      <c r="F1032" s="43"/>
      <c r="G1032" s="43"/>
      <c r="H1032" s="43"/>
      <c r="I1032" s="43"/>
      <c r="J1032" s="43"/>
      <c r="K1032" s="43"/>
      <c r="L1032" s="43"/>
      <c r="M1032" s="43"/>
      <c r="N1032" s="43"/>
      <c r="O1032" s="43"/>
      <c r="P1032" s="43"/>
      <c r="Q1032" s="43"/>
      <c r="R1032" s="43"/>
      <c r="S1032" s="43"/>
      <c r="T1032" s="43"/>
      <c r="U1032" s="43"/>
      <c r="V1032" s="29"/>
    </row>
    <row r="1033" spans="1:22" ht="21">
      <c r="A1033" s="43"/>
      <c r="B1033" s="43"/>
      <c r="C1033" s="43"/>
      <c r="D1033" s="43"/>
      <c r="E1033" s="43"/>
      <c r="F1033" s="43"/>
      <c r="G1033" s="43"/>
      <c r="H1033" s="43"/>
      <c r="I1033" s="43"/>
      <c r="J1033" s="43"/>
      <c r="K1033" s="43"/>
      <c r="L1033" s="43"/>
      <c r="M1033" s="43"/>
      <c r="N1033" s="43"/>
      <c r="O1033" s="43"/>
      <c r="P1033" s="43"/>
      <c r="Q1033" s="43"/>
      <c r="R1033" s="43"/>
      <c r="S1033" s="43"/>
      <c r="T1033" s="43"/>
      <c r="U1033" s="43"/>
      <c r="V1033" s="29"/>
    </row>
    <row r="1034" spans="1:22" ht="21">
      <c r="A1034" s="43"/>
      <c r="B1034" s="43"/>
      <c r="C1034" s="43"/>
      <c r="D1034" s="43"/>
      <c r="E1034" s="43"/>
      <c r="F1034" s="43"/>
      <c r="G1034" s="43"/>
      <c r="H1034" s="43"/>
      <c r="I1034" s="43"/>
      <c r="J1034" s="43"/>
      <c r="K1034" s="43"/>
      <c r="L1034" s="43"/>
      <c r="M1034" s="43"/>
      <c r="N1034" s="43"/>
      <c r="O1034" s="43"/>
      <c r="P1034" s="43"/>
      <c r="Q1034" s="43"/>
      <c r="R1034" s="43"/>
      <c r="S1034" s="43"/>
      <c r="T1034" s="43"/>
      <c r="U1034" s="43"/>
      <c r="V1034" s="29"/>
    </row>
    <row r="1035" spans="1:22" ht="21">
      <c r="A1035" s="43"/>
      <c r="B1035" s="43"/>
      <c r="C1035" s="43"/>
      <c r="D1035" s="43"/>
      <c r="E1035" s="43"/>
      <c r="F1035" s="43"/>
      <c r="G1035" s="43"/>
      <c r="H1035" s="43"/>
      <c r="I1035" s="43"/>
      <c r="J1035" s="43"/>
      <c r="K1035" s="43"/>
      <c r="L1035" s="43"/>
      <c r="M1035" s="43"/>
      <c r="N1035" s="43"/>
      <c r="O1035" s="43"/>
      <c r="P1035" s="43"/>
      <c r="Q1035" s="43"/>
      <c r="R1035" s="43"/>
      <c r="S1035" s="43"/>
      <c r="T1035" s="43"/>
      <c r="U1035" s="43"/>
      <c r="V1035" s="29"/>
    </row>
    <row r="1036" spans="1:22" ht="21">
      <c r="A1036" s="43"/>
      <c r="B1036" s="43"/>
      <c r="C1036" s="43"/>
      <c r="D1036" s="43"/>
      <c r="E1036" s="43"/>
      <c r="F1036" s="43"/>
      <c r="G1036" s="43"/>
      <c r="H1036" s="43"/>
      <c r="I1036" s="43"/>
      <c r="J1036" s="43"/>
      <c r="K1036" s="43"/>
      <c r="L1036" s="43"/>
      <c r="M1036" s="43"/>
      <c r="N1036" s="43"/>
      <c r="O1036" s="43"/>
      <c r="P1036" s="43"/>
      <c r="Q1036" s="43"/>
      <c r="R1036" s="43"/>
      <c r="S1036" s="43"/>
      <c r="T1036" s="43"/>
      <c r="U1036" s="43"/>
      <c r="V1036" s="29"/>
    </row>
    <row r="1037" spans="1:22" ht="21">
      <c r="A1037" s="43"/>
      <c r="B1037" s="43"/>
      <c r="C1037" s="43"/>
      <c r="D1037" s="43"/>
      <c r="E1037" s="43"/>
      <c r="F1037" s="43"/>
      <c r="G1037" s="43"/>
      <c r="H1037" s="43"/>
      <c r="I1037" s="43"/>
      <c r="J1037" s="43"/>
      <c r="K1037" s="43"/>
      <c r="L1037" s="43"/>
      <c r="M1037" s="43"/>
      <c r="N1037" s="43"/>
      <c r="O1037" s="43"/>
      <c r="P1037" s="43"/>
      <c r="Q1037" s="43"/>
      <c r="R1037" s="43"/>
      <c r="S1037" s="43"/>
      <c r="T1037" s="43"/>
      <c r="U1037" s="43"/>
      <c r="V1037" s="29"/>
    </row>
    <row r="1038" spans="1:22" ht="21">
      <c r="A1038" s="43"/>
      <c r="B1038" s="43"/>
      <c r="C1038" s="43"/>
      <c r="D1038" s="43"/>
      <c r="E1038" s="43"/>
      <c r="F1038" s="43"/>
      <c r="G1038" s="43"/>
      <c r="H1038" s="43"/>
      <c r="I1038" s="43"/>
      <c r="J1038" s="43"/>
      <c r="K1038" s="43"/>
      <c r="L1038" s="43"/>
      <c r="M1038" s="43"/>
      <c r="N1038" s="43"/>
      <c r="O1038" s="43"/>
      <c r="P1038" s="43"/>
      <c r="Q1038" s="43"/>
      <c r="R1038" s="43"/>
      <c r="S1038" s="43"/>
      <c r="T1038" s="43"/>
      <c r="U1038" s="43"/>
      <c r="V1038" s="29"/>
    </row>
    <row r="1039" spans="1:22" ht="21">
      <c r="A1039" s="43"/>
      <c r="B1039" s="43"/>
      <c r="C1039" s="43"/>
      <c r="D1039" s="43"/>
      <c r="E1039" s="43"/>
      <c r="F1039" s="43"/>
      <c r="G1039" s="43"/>
      <c r="H1039" s="43"/>
      <c r="I1039" s="43"/>
      <c r="J1039" s="43"/>
      <c r="K1039" s="43"/>
      <c r="L1039" s="43"/>
      <c r="M1039" s="43"/>
      <c r="N1039" s="43"/>
      <c r="O1039" s="43"/>
      <c r="P1039" s="43"/>
      <c r="Q1039" s="43"/>
      <c r="R1039" s="43"/>
      <c r="S1039" s="43"/>
      <c r="T1039" s="43"/>
      <c r="U1039" s="43"/>
      <c r="V1039" s="29"/>
    </row>
    <row r="1040" spans="1:22" ht="21">
      <c r="A1040" s="43"/>
      <c r="B1040" s="43"/>
      <c r="C1040" s="43"/>
      <c r="D1040" s="43"/>
      <c r="E1040" s="43"/>
      <c r="F1040" s="43"/>
      <c r="G1040" s="43"/>
      <c r="H1040" s="43"/>
      <c r="I1040" s="43"/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  <c r="U1040" s="43"/>
      <c r="V1040" s="29"/>
    </row>
    <row r="1041" spans="1:22" ht="21">
      <c r="A1041" s="43"/>
      <c r="B1041" s="43"/>
      <c r="C1041" s="43"/>
      <c r="D1041" s="43"/>
      <c r="E1041" s="43"/>
      <c r="F1041" s="43"/>
      <c r="G1041" s="43"/>
      <c r="H1041" s="43"/>
      <c r="I1041" s="43"/>
      <c r="J1041" s="43"/>
      <c r="K1041" s="43"/>
      <c r="L1041" s="43"/>
      <c r="M1041" s="43"/>
      <c r="N1041" s="43"/>
      <c r="O1041" s="43"/>
      <c r="P1041" s="43"/>
      <c r="Q1041" s="43"/>
      <c r="R1041" s="43"/>
      <c r="S1041" s="43"/>
      <c r="T1041" s="43"/>
      <c r="U1041" s="43"/>
      <c r="V1041" s="29"/>
    </row>
    <row r="1042" spans="1:22" ht="21">
      <c r="A1042" s="43"/>
      <c r="B1042" s="43"/>
      <c r="C1042" s="43"/>
      <c r="D1042" s="43"/>
      <c r="E1042" s="43"/>
      <c r="F1042" s="43"/>
      <c r="G1042" s="43"/>
      <c r="H1042" s="43"/>
      <c r="I1042" s="43"/>
      <c r="J1042" s="43"/>
      <c r="K1042" s="43"/>
      <c r="L1042" s="43"/>
      <c r="M1042" s="43"/>
      <c r="N1042" s="43"/>
      <c r="O1042" s="43"/>
      <c r="P1042" s="43"/>
      <c r="Q1042" s="43"/>
      <c r="R1042" s="43"/>
      <c r="S1042" s="43"/>
      <c r="T1042" s="43"/>
      <c r="U1042" s="43"/>
      <c r="V1042" s="29"/>
    </row>
    <row r="1043" spans="1:22" ht="21">
      <c r="A1043" s="43"/>
      <c r="B1043" s="43"/>
      <c r="C1043" s="43"/>
      <c r="D1043" s="43"/>
      <c r="E1043" s="43"/>
      <c r="F1043" s="43"/>
      <c r="G1043" s="43"/>
      <c r="H1043" s="43"/>
      <c r="I1043" s="43"/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  <c r="T1043" s="43"/>
      <c r="U1043" s="43"/>
      <c r="V1043" s="29"/>
    </row>
    <row r="1044" spans="1:22" ht="21">
      <c r="A1044" s="43"/>
      <c r="B1044" s="43"/>
      <c r="C1044" s="43"/>
      <c r="D1044" s="43"/>
      <c r="E1044" s="43"/>
      <c r="F1044" s="43"/>
      <c r="G1044" s="43"/>
      <c r="H1044" s="43"/>
      <c r="I1044" s="43"/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  <c r="T1044" s="43"/>
      <c r="U1044" s="43"/>
      <c r="V1044" s="29"/>
    </row>
    <row r="1045" spans="1:22" ht="21">
      <c r="A1045" s="43"/>
      <c r="B1045" s="43"/>
      <c r="C1045" s="43"/>
      <c r="D1045" s="43"/>
      <c r="E1045" s="43"/>
      <c r="F1045" s="43"/>
      <c r="G1045" s="43"/>
      <c r="H1045" s="43"/>
      <c r="I1045" s="43"/>
      <c r="J1045" s="43"/>
      <c r="K1045" s="43"/>
      <c r="L1045" s="43"/>
      <c r="M1045" s="43"/>
      <c r="N1045" s="43"/>
      <c r="O1045" s="43"/>
      <c r="P1045" s="43"/>
      <c r="Q1045" s="43"/>
      <c r="R1045" s="43"/>
      <c r="S1045" s="43"/>
      <c r="T1045" s="43"/>
      <c r="U1045" s="43"/>
      <c r="V1045" s="29"/>
    </row>
    <row r="1046" spans="1:22" ht="21">
      <c r="A1046" s="43"/>
      <c r="B1046" s="43"/>
      <c r="C1046" s="43"/>
      <c r="D1046" s="43"/>
      <c r="E1046" s="43"/>
      <c r="F1046" s="43"/>
      <c r="G1046" s="43"/>
      <c r="H1046" s="43"/>
      <c r="I1046" s="43"/>
      <c r="J1046" s="43"/>
      <c r="K1046" s="43"/>
      <c r="L1046" s="43"/>
      <c r="M1046" s="43"/>
      <c r="N1046" s="43"/>
      <c r="O1046" s="43"/>
      <c r="P1046" s="43"/>
      <c r="Q1046" s="43"/>
      <c r="R1046" s="43"/>
      <c r="S1046" s="43"/>
      <c r="T1046" s="43"/>
      <c r="U1046" s="43"/>
      <c r="V1046" s="29"/>
    </row>
    <row r="1047" spans="1:22" ht="21">
      <c r="A1047" s="43"/>
      <c r="B1047" s="43"/>
      <c r="C1047" s="43"/>
      <c r="D1047" s="43"/>
      <c r="E1047" s="43"/>
      <c r="F1047" s="43"/>
      <c r="G1047" s="43"/>
      <c r="H1047" s="43"/>
      <c r="I1047" s="43"/>
      <c r="J1047" s="43"/>
      <c r="K1047" s="43"/>
      <c r="L1047" s="43"/>
      <c r="M1047" s="43"/>
      <c r="N1047" s="43"/>
      <c r="O1047" s="43"/>
      <c r="P1047" s="43"/>
      <c r="Q1047" s="43"/>
      <c r="R1047" s="43"/>
      <c r="S1047" s="43"/>
      <c r="T1047" s="43"/>
      <c r="U1047" s="43"/>
      <c r="V1047" s="29"/>
    </row>
    <row r="1048" spans="1:22" ht="21">
      <c r="A1048" s="43"/>
      <c r="B1048" s="43"/>
      <c r="C1048" s="43"/>
      <c r="D1048" s="43"/>
      <c r="E1048" s="43"/>
      <c r="F1048" s="43"/>
      <c r="G1048" s="43"/>
      <c r="H1048" s="43"/>
      <c r="I1048" s="43"/>
      <c r="J1048" s="43"/>
      <c r="K1048" s="43"/>
      <c r="L1048" s="43"/>
      <c r="M1048" s="43"/>
      <c r="N1048" s="43"/>
      <c r="O1048" s="43"/>
      <c r="P1048" s="43"/>
      <c r="Q1048" s="43"/>
      <c r="R1048" s="43"/>
      <c r="S1048" s="43"/>
      <c r="T1048" s="43"/>
      <c r="U1048" s="43"/>
      <c r="V1048" s="29"/>
    </row>
    <row r="1049" spans="1:22" ht="21">
      <c r="A1049" s="43"/>
      <c r="B1049" s="43"/>
      <c r="C1049" s="43"/>
      <c r="D1049" s="43"/>
      <c r="E1049" s="43"/>
      <c r="F1049" s="43"/>
      <c r="G1049" s="43"/>
      <c r="H1049" s="43"/>
      <c r="I1049" s="43"/>
      <c r="J1049" s="43"/>
      <c r="K1049" s="43"/>
      <c r="L1049" s="43"/>
      <c r="M1049" s="43"/>
      <c r="N1049" s="43"/>
      <c r="O1049" s="43"/>
      <c r="P1049" s="43"/>
      <c r="Q1049" s="43"/>
      <c r="R1049" s="43"/>
      <c r="S1049" s="43"/>
      <c r="T1049" s="43"/>
      <c r="U1049" s="43"/>
      <c r="V1049" s="29"/>
    </row>
    <row r="1050" spans="1:22" ht="21">
      <c r="A1050" s="43"/>
      <c r="B1050" s="43"/>
      <c r="C1050" s="43"/>
      <c r="D1050" s="43"/>
      <c r="E1050" s="43"/>
      <c r="F1050" s="43"/>
      <c r="G1050" s="43"/>
      <c r="H1050" s="43"/>
      <c r="I1050" s="43"/>
      <c r="J1050" s="43"/>
      <c r="K1050" s="43"/>
      <c r="L1050" s="43"/>
      <c r="M1050" s="43"/>
      <c r="N1050" s="43"/>
      <c r="O1050" s="43"/>
      <c r="P1050" s="43"/>
      <c r="Q1050" s="43"/>
      <c r="R1050" s="43"/>
      <c r="S1050" s="43"/>
      <c r="T1050" s="43"/>
      <c r="U1050" s="43"/>
      <c r="V1050" s="29"/>
    </row>
    <row r="1051" spans="1:22" ht="21">
      <c r="A1051" s="43"/>
      <c r="B1051" s="43"/>
      <c r="C1051" s="43"/>
      <c r="D1051" s="43"/>
      <c r="E1051" s="43"/>
      <c r="F1051" s="43"/>
      <c r="G1051" s="43"/>
      <c r="H1051" s="43"/>
      <c r="I1051" s="43"/>
      <c r="J1051" s="43"/>
      <c r="K1051" s="43"/>
      <c r="L1051" s="43"/>
      <c r="M1051" s="43"/>
      <c r="N1051" s="43"/>
      <c r="O1051" s="43"/>
      <c r="P1051" s="43"/>
      <c r="Q1051" s="43"/>
      <c r="R1051" s="43"/>
      <c r="S1051" s="43"/>
      <c r="T1051" s="43"/>
      <c r="U1051" s="43"/>
      <c r="V1051" s="29"/>
    </row>
    <row r="1052" spans="1:22" ht="21">
      <c r="A1052" s="43"/>
      <c r="B1052" s="43"/>
      <c r="C1052" s="43"/>
      <c r="D1052" s="43"/>
      <c r="E1052" s="43"/>
      <c r="F1052" s="43"/>
      <c r="G1052" s="43"/>
      <c r="H1052" s="43"/>
      <c r="I1052" s="43"/>
      <c r="J1052" s="43"/>
      <c r="K1052" s="43"/>
      <c r="L1052" s="43"/>
      <c r="M1052" s="43"/>
      <c r="N1052" s="43"/>
      <c r="O1052" s="43"/>
      <c r="P1052" s="43"/>
      <c r="Q1052" s="43"/>
      <c r="R1052" s="43"/>
      <c r="S1052" s="43"/>
      <c r="T1052" s="43"/>
      <c r="U1052" s="43"/>
      <c r="V1052" s="29"/>
    </row>
    <row r="1053" spans="1:22" ht="21">
      <c r="A1053" s="43"/>
      <c r="B1053" s="43"/>
      <c r="C1053" s="43"/>
      <c r="D1053" s="43"/>
      <c r="E1053" s="43"/>
      <c r="F1053" s="43"/>
      <c r="G1053" s="43"/>
      <c r="H1053" s="43"/>
      <c r="I1053" s="43"/>
      <c r="J1053" s="43"/>
      <c r="K1053" s="43"/>
      <c r="L1053" s="43"/>
      <c r="M1053" s="43"/>
      <c r="N1053" s="43"/>
      <c r="O1053" s="43"/>
      <c r="P1053" s="43"/>
      <c r="Q1053" s="43"/>
      <c r="R1053" s="43"/>
      <c r="S1053" s="43"/>
      <c r="T1053" s="43"/>
      <c r="U1053" s="43"/>
      <c r="V1053" s="29"/>
    </row>
    <row r="1054" spans="1:22" ht="21">
      <c r="A1054" s="43"/>
      <c r="B1054" s="43"/>
      <c r="C1054" s="43"/>
      <c r="D1054" s="43"/>
      <c r="E1054" s="43"/>
      <c r="F1054" s="43"/>
      <c r="G1054" s="43"/>
      <c r="H1054" s="43"/>
      <c r="I1054" s="43"/>
      <c r="J1054" s="43"/>
      <c r="K1054" s="43"/>
      <c r="L1054" s="43"/>
      <c r="M1054" s="43"/>
      <c r="N1054" s="43"/>
      <c r="O1054" s="43"/>
      <c r="P1054" s="43"/>
      <c r="Q1054" s="43"/>
      <c r="R1054" s="43"/>
      <c r="S1054" s="43"/>
      <c r="T1054" s="43"/>
      <c r="U1054" s="43"/>
      <c r="V1054" s="29"/>
    </row>
    <row r="1055" spans="1:22" ht="21">
      <c r="A1055" s="43"/>
      <c r="B1055" s="43"/>
      <c r="C1055" s="43"/>
      <c r="D1055" s="43"/>
      <c r="E1055" s="43"/>
      <c r="F1055" s="43"/>
      <c r="G1055" s="43"/>
      <c r="H1055" s="43"/>
      <c r="I1055" s="43"/>
      <c r="J1055" s="43"/>
      <c r="K1055" s="43"/>
      <c r="L1055" s="43"/>
      <c r="M1055" s="43"/>
      <c r="N1055" s="43"/>
      <c r="O1055" s="43"/>
      <c r="P1055" s="43"/>
      <c r="Q1055" s="43"/>
      <c r="R1055" s="43"/>
      <c r="S1055" s="43"/>
      <c r="T1055" s="43"/>
      <c r="U1055" s="43"/>
      <c r="V1055" s="29"/>
    </row>
    <row r="1056" spans="1:22" ht="21">
      <c r="A1056" s="43"/>
      <c r="B1056" s="43"/>
      <c r="C1056" s="43"/>
      <c r="D1056" s="43"/>
      <c r="E1056" s="43"/>
      <c r="F1056" s="43"/>
      <c r="G1056" s="43"/>
      <c r="H1056" s="43"/>
      <c r="I1056" s="43"/>
      <c r="J1056" s="43"/>
      <c r="K1056" s="43"/>
      <c r="L1056" s="43"/>
      <c r="M1056" s="43"/>
      <c r="N1056" s="43"/>
      <c r="O1056" s="43"/>
      <c r="P1056" s="43"/>
      <c r="Q1056" s="43"/>
      <c r="R1056" s="43"/>
      <c r="S1056" s="43"/>
      <c r="T1056" s="43"/>
      <c r="U1056" s="43"/>
      <c r="V1056" s="29"/>
    </row>
    <row r="1057" spans="1:22" ht="21">
      <c r="A1057" s="43"/>
      <c r="B1057" s="43"/>
      <c r="C1057" s="43"/>
      <c r="D1057" s="43"/>
      <c r="E1057" s="43"/>
      <c r="F1057" s="43"/>
      <c r="G1057" s="43"/>
      <c r="H1057" s="43"/>
      <c r="I1057" s="43"/>
      <c r="J1057" s="43"/>
      <c r="K1057" s="43"/>
      <c r="L1057" s="43"/>
      <c r="M1057" s="43"/>
      <c r="N1057" s="43"/>
      <c r="O1057" s="43"/>
      <c r="P1057" s="43"/>
      <c r="Q1057" s="43"/>
      <c r="R1057" s="43"/>
      <c r="S1057" s="43"/>
      <c r="T1057" s="43"/>
      <c r="U1057" s="43"/>
      <c r="V1057" s="29"/>
    </row>
    <row r="1058" spans="1:22" ht="21">
      <c r="A1058" s="43"/>
      <c r="B1058" s="43"/>
      <c r="C1058" s="43"/>
      <c r="D1058" s="43"/>
      <c r="E1058" s="43"/>
      <c r="F1058" s="43"/>
      <c r="G1058" s="43"/>
      <c r="H1058" s="43"/>
      <c r="I1058" s="43"/>
      <c r="J1058" s="43"/>
      <c r="K1058" s="43"/>
      <c r="L1058" s="43"/>
      <c r="M1058" s="43"/>
      <c r="N1058" s="43"/>
      <c r="O1058" s="43"/>
      <c r="P1058" s="43"/>
      <c r="Q1058" s="43"/>
      <c r="R1058" s="43"/>
      <c r="S1058" s="43"/>
      <c r="T1058" s="43"/>
      <c r="U1058" s="43"/>
      <c r="V1058" s="29"/>
    </row>
    <row r="1059" spans="1:22" ht="21">
      <c r="A1059" s="43"/>
      <c r="B1059" s="43"/>
      <c r="C1059" s="43"/>
      <c r="D1059" s="43"/>
      <c r="E1059" s="43"/>
      <c r="F1059" s="43"/>
      <c r="G1059" s="43"/>
      <c r="H1059" s="43"/>
      <c r="I1059" s="43"/>
      <c r="J1059" s="43"/>
      <c r="K1059" s="43"/>
      <c r="L1059" s="43"/>
      <c r="M1059" s="43"/>
      <c r="N1059" s="43"/>
      <c r="O1059" s="43"/>
      <c r="P1059" s="43"/>
      <c r="Q1059" s="43"/>
      <c r="R1059" s="43"/>
      <c r="S1059" s="43"/>
      <c r="T1059" s="43"/>
      <c r="U1059" s="43"/>
      <c r="V1059" s="29"/>
    </row>
    <row r="1060" spans="1:22" ht="21">
      <c r="A1060" s="43"/>
      <c r="B1060" s="43"/>
      <c r="C1060" s="43"/>
      <c r="D1060" s="43"/>
      <c r="E1060" s="43"/>
      <c r="F1060" s="43"/>
      <c r="G1060" s="43"/>
      <c r="H1060" s="43"/>
      <c r="I1060" s="43"/>
      <c r="J1060" s="43"/>
      <c r="K1060" s="43"/>
      <c r="L1060" s="43"/>
      <c r="M1060" s="43"/>
      <c r="N1060" s="43"/>
      <c r="O1060" s="43"/>
      <c r="P1060" s="43"/>
      <c r="Q1060" s="43"/>
      <c r="R1060" s="43"/>
      <c r="S1060" s="43"/>
      <c r="T1060" s="43"/>
      <c r="U1060" s="43"/>
      <c r="V1060" s="29"/>
    </row>
    <row r="1061" spans="1:22" ht="21">
      <c r="A1061" s="43"/>
      <c r="B1061" s="43"/>
      <c r="C1061" s="43"/>
      <c r="D1061" s="43"/>
      <c r="E1061" s="43"/>
      <c r="F1061" s="43"/>
      <c r="G1061" s="43"/>
      <c r="H1061" s="43"/>
      <c r="I1061" s="43"/>
      <c r="J1061" s="43"/>
      <c r="K1061" s="43"/>
      <c r="L1061" s="43"/>
      <c r="M1061" s="43"/>
      <c r="N1061" s="43"/>
      <c r="O1061" s="43"/>
      <c r="P1061" s="43"/>
      <c r="Q1061" s="43"/>
      <c r="R1061" s="43"/>
      <c r="S1061" s="43"/>
      <c r="T1061" s="43"/>
      <c r="U1061" s="43"/>
      <c r="V1061" s="29"/>
    </row>
    <row r="1062" spans="1:22" ht="21">
      <c r="A1062" s="43"/>
      <c r="B1062" s="43"/>
      <c r="C1062" s="43"/>
      <c r="D1062" s="43"/>
      <c r="E1062" s="43"/>
      <c r="F1062" s="43"/>
      <c r="G1062" s="43"/>
      <c r="H1062" s="43"/>
      <c r="I1062" s="43"/>
      <c r="J1062" s="43"/>
      <c r="K1062" s="43"/>
      <c r="L1062" s="43"/>
      <c r="M1062" s="43"/>
      <c r="N1062" s="43"/>
      <c r="O1062" s="43"/>
      <c r="P1062" s="43"/>
      <c r="Q1062" s="43"/>
      <c r="R1062" s="43"/>
      <c r="S1062" s="43"/>
      <c r="T1062" s="43"/>
      <c r="U1062" s="43"/>
      <c r="V1062" s="29"/>
    </row>
    <row r="1063" spans="1:22" ht="21">
      <c r="A1063" s="43"/>
      <c r="B1063" s="43"/>
      <c r="C1063" s="43"/>
      <c r="D1063" s="43"/>
      <c r="E1063" s="43"/>
      <c r="F1063" s="43"/>
      <c r="G1063" s="43"/>
      <c r="H1063" s="43"/>
      <c r="I1063" s="43"/>
      <c r="J1063" s="43"/>
      <c r="K1063" s="43"/>
      <c r="L1063" s="43"/>
      <c r="M1063" s="43"/>
      <c r="N1063" s="43"/>
      <c r="O1063" s="43"/>
      <c r="P1063" s="43"/>
      <c r="Q1063" s="43"/>
      <c r="R1063" s="43"/>
      <c r="S1063" s="43"/>
      <c r="T1063" s="43"/>
      <c r="U1063" s="43"/>
      <c r="V1063" s="29"/>
    </row>
    <row r="1064" spans="1:22" ht="21">
      <c r="A1064" s="43"/>
      <c r="B1064" s="43"/>
      <c r="C1064" s="43"/>
      <c r="D1064" s="43"/>
      <c r="E1064" s="43"/>
      <c r="F1064" s="43"/>
      <c r="G1064" s="43"/>
      <c r="H1064" s="43"/>
      <c r="I1064" s="43"/>
      <c r="J1064" s="43"/>
      <c r="K1064" s="43"/>
      <c r="L1064" s="43"/>
      <c r="M1064" s="43"/>
      <c r="N1064" s="43"/>
      <c r="O1064" s="43"/>
      <c r="P1064" s="43"/>
      <c r="Q1064" s="43"/>
      <c r="R1064" s="43"/>
      <c r="S1064" s="43"/>
      <c r="T1064" s="43"/>
      <c r="U1064" s="43"/>
      <c r="V1064" s="29"/>
    </row>
    <row r="1065" spans="1:22" ht="21">
      <c r="A1065" s="43"/>
      <c r="B1065" s="43"/>
      <c r="C1065" s="43"/>
      <c r="D1065" s="43"/>
      <c r="E1065" s="43"/>
      <c r="F1065" s="43"/>
      <c r="G1065" s="43"/>
      <c r="H1065" s="43"/>
      <c r="I1065" s="43"/>
      <c r="J1065" s="43"/>
      <c r="K1065" s="43"/>
      <c r="L1065" s="43"/>
      <c r="M1065" s="43"/>
      <c r="N1065" s="43"/>
      <c r="O1065" s="43"/>
      <c r="P1065" s="43"/>
      <c r="Q1065" s="43"/>
      <c r="R1065" s="43"/>
      <c r="S1065" s="43"/>
      <c r="T1065" s="43"/>
      <c r="U1065" s="43"/>
      <c r="V1065" s="29"/>
    </row>
    <row r="1066" spans="1:22" ht="21">
      <c r="A1066" s="43"/>
      <c r="B1066" s="43"/>
      <c r="C1066" s="43"/>
      <c r="D1066" s="43"/>
      <c r="E1066" s="43"/>
      <c r="F1066" s="43"/>
      <c r="G1066" s="43"/>
      <c r="H1066" s="43"/>
      <c r="I1066" s="43"/>
      <c r="J1066" s="43"/>
      <c r="K1066" s="43"/>
      <c r="L1066" s="43"/>
      <c r="M1066" s="43"/>
      <c r="N1066" s="43"/>
      <c r="O1066" s="43"/>
      <c r="P1066" s="43"/>
      <c r="Q1066" s="43"/>
      <c r="R1066" s="43"/>
      <c r="S1066" s="43"/>
      <c r="T1066" s="43"/>
      <c r="U1066" s="43"/>
      <c r="V1066" s="29"/>
    </row>
    <row r="1067" spans="1:22" ht="21">
      <c r="A1067" s="43"/>
      <c r="B1067" s="43"/>
      <c r="C1067" s="43"/>
      <c r="D1067" s="43"/>
      <c r="E1067" s="43"/>
      <c r="F1067" s="43"/>
      <c r="G1067" s="43"/>
      <c r="H1067" s="43"/>
      <c r="I1067" s="43"/>
      <c r="J1067" s="43"/>
      <c r="K1067" s="43"/>
      <c r="L1067" s="43"/>
      <c r="M1067" s="43"/>
      <c r="N1067" s="43"/>
      <c r="O1067" s="43"/>
      <c r="P1067" s="43"/>
      <c r="Q1067" s="43"/>
      <c r="R1067" s="43"/>
      <c r="S1067" s="43"/>
      <c r="T1067" s="43"/>
      <c r="U1067" s="43"/>
      <c r="V1067" s="29"/>
    </row>
    <row r="1068" spans="1:22" ht="21">
      <c r="A1068" s="43"/>
      <c r="B1068" s="43"/>
      <c r="C1068" s="43"/>
      <c r="D1068" s="43"/>
      <c r="E1068" s="43"/>
      <c r="F1068" s="43"/>
      <c r="G1068" s="43"/>
      <c r="H1068" s="43"/>
      <c r="I1068" s="43"/>
      <c r="J1068" s="43"/>
      <c r="K1068" s="43"/>
      <c r="L1068" s="43"/>
      <c r="M1068" s="43"/>
      <c r="N1068" s="43"/>
      <c r="O1068" s="43"/>
      <c r="P1068" s="43"/>
      <c r="Q1068" s="43"/>
      <c r="R1068" s="43"/>
      <c r="S1068" s="43"/>
      <c r="T1068" s="43"/>
      <c r="U1068" s="43"/>
      <c r="V1068" s="29"/>
    </row>
    <row r="1069" spans="1:22" ht="21">
      <c r="A1069" s="43"/>
      <c r="B1069" s="43"/>
      <c r="C1069" s="43"/>
      <c r="D1069" s="43"/>
      <c r="E1069" s="43"/>
      <c r="F1069" s="43"/>
      <c r="G1069" s="43"/>
      <c r="H1069" s="43"/>
      <c r="I1069" s="43"/>
      <c r="J1069" s="43"/>
      <c r="K1069" s="43"/>
      <c r="L1069" s="43"/>
      <c r="M1069" s="43"/>
      <c r="N1069" s="43"/>
      <c r="O1069" s="43"/>
      <c r="P1069" s="43"/>
      <c r="Q1069" s="43"/>
      <c r="R1069" s="43"/>
      <c r="S1069" s="43"/>
      <c r="T1069" s="43"/>
      <c r="U1069" s="43"/>
      <c r="V1069" s="29"/>
    </row>
    <row r="1070" spans="1:22" ht="21">
      <c r="A1070" s="43"/>
      <c r="B1070" s="43"/>
      <c r="C1070" s="43"/>
      <c r="D1070" s="43"/>
      <c r="E1070" s="43"/>
      <c r="F1070" s="43"/>
      <c r="G1070" s="43"/>
      <c r="H1070" s="43"/>
      <c r="I1070" s="43"/>
      <c r="J1070" s="43"/>
      <c r="K1070" s="43"/>
      <c r="L1070" s="43"/>
      <c r="M1070" s="43"/>
      <c r="N1070" s="43"/>
      <c r="O1070" s="43"/>
      <c r="P1070" s="43"/>
      <c r="Q1070" s="43"/>
      <c r="R1070" s="43"/>
      <c r="S1070" s="43"/>
      <c r="T1070" s="43"/>
      <c r="U1070" s="43"/>
      <c r="V1070" s="29"/>
    </row>
    <row r="1071" spans="1:22" ht="21">
      <c r="A1071" s="43"/>
      <c r="B1071" s="43"/>
      <c r="C1071" s="43"/>
      <c r="D1071" s="43"/>
      <c r="E1071" s="43"/>
      <c r="F1071" s="43"/>
      <c r="G1071" s="43"/>
      <c r="H1071" s="43"/>
      <c r="I1071" s="43"/>
      <c r="J1071" s="43"/>
      <c r="K1071" s="43"/>
      <c r="L1071" s="43"/>
      <c r="M1071" s="43"/>
      <c r="N1071" s="43"/>
      <c r="O1071" s="43"/>
      <c r="P1071" s="43"/>
      <c r="Q1071" s="43"/>
      <c r="R1071" s="43"/>
      <c r="S1071" s="43"/>
      <c r="T1071" s="43"/>
      <c r="U1071" s="43"/>
      <c r="V1071" s="29"/>
    </row>
    <row r="1072" spans="1:22" ht="21">
      <c r="A1072" s="43"/>
      <c r="B1072" s="43"/>
      <c r="C1072" s="43"/>
      <c r="D1072" s="43"/>
      <c r="E1072" s="43"/>
      <c r="F1072" s="43"/>
      <c r="G1072" s="43"/>
      <c r="H1072" s="43"/>
      <c r="I1072" s="43"/>
      <c r="J1072" s="43"/>
      <c r="K1072" s="43"/>
      <c r="L1072" s="43"/>
      <c r="M1072" s="43"/>
      <c r="N1072" s="43"/>
      <c r="O1072" s="43"/>
      <c r="P1072" s="43"/>
      <c r="Q1072" s="43"/>
      <c r="R1072" s="43"/>
      <c r="S1072" s="43"/>
      <c r="T1072" s="43"/>
      <c r="U1072" s="43"/>
      <c r="V1072" s="29"/>
    </row>
    <row r="1073" spans="1:22" ht="21">
      <c r="A1073" s="43"/>
      <c r="B1073" s="43"/>
      <c r="C1073" s="43"/>
      <c r="D1073" s="43"/>
      <c r="E1073" s="43"/>
      <c r="F1073" s="43"/>
      <c r="G1073" s="43"/>
      <c r="H1073" s="43"/>
      <c r="I1073" s="43"/>
      <c r="J1073" s="43"/>
      <c r="K1073" s="43"/>
      <c r="L1073" s="43"/>
      <c r="M1073" s="43"/>
      <c r="N1073" s="43"/>
      <c r="O1073" s="43"/>
      <c r="P1073" s="43"/>
      <c r="Q1073" s="43"/>
      <c r="R1073" s="43"/>
      <c r="S1073" s="43"/>
      <c r="T1073" s="43"/>
      <c r="U1073" s="43"/>
      <c r="V1073" s="29"/>
    </row>
    <row r="1074" spans="1:22" ht="21">
      <c r="A1074" s="43"/>
      <c r="B1074" s="43"/>
      <c r="C1074" s="43"/>
      <c r="D1074" s="43"/>
      <c r="E1074" s="43"/>
      <c r="F1074" s="43"/>
      <c r="G1074" s="43"/>
      <c r="H1074" s="43"/>
      <c r="I1074" s="43"/>
      <c r="J1074" s="43"/>
      <c r="K1074" s="43"/>
      <c r="L1074" s="43"/>
      <c r="M1074" s="43"/>
      <c r="N1074" s="43"/>
      <c r="O1074" s="43"/>
      <c r="P1074" s="43"/>
      <c r="Q1074" s="43"/>
      <c r="R1074" s="43"/>
      <c r="S1074" s="43"/>
      <c r="T1074" s="43"/>
      <c r="U1074" s="43"/>
      <c r="V1074" s="29"/>
    </row>
  </sheetData>
  <sheetProtection/>
  <mergeCells count="17">
    <mergeCell ref="J179:P179"/>
    <mergeCell ref="V5:V8"/>
    <mergeCell ref="D7:D8"/>
    <mergeCell ref="E7:E8"/>
    <mergeCell ref="A174:C174"/>
    <mergeCell ref="J177:P177"/>
    <mergeCell ref="J178:P178"/>
    <mergeCell ref="A2:V2"/>
    <mergeCell ref="A3:V3"/>
    <mergeCell ref="A5:A8"/>
    <mergeCell ref="B5:B8"/>
    <mergeCell ref="C5:C8"/>
    <mergeCell ref="D5:E6"/>
    <mergeCell ref="F5:F8"/>
    <mergeCell ref="G5:G8"/>
    <mergeCell ref="H5:T6"/>
    <mergeCell ref="U5:U8"/>
  </mergeCells>
  <printOptions/>
  <pageMargins left="0.1968503937007874" right="0.1968503937007874" top="0.5511811023622047" bottom="0.3937007874015748" header="0.31496062992125984" footer="0.31496062992125984"/>
  <pageSetup horizontalDpi="300" verticalDpi="3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X3" sqref="X3"/>
    </sheetView>
  </sheetViews>
  <sheetFormatPr defaultColWidth="9.33203125" defaultRowHeight="21"/>
  <cols>
    <col min="3" max="3" width="33.33203125" style="0" customWidth="1"/>
    <col min="9" max="9" width="9.83203125" style="0" customWidth="1"/>
    <col min="10" max="17" width="8.16015625" style="0" customWidth="1"/>
    <col min="19" max="19" width="10.33203125" style="0" customWidth="1"/>
    <col min="21" max="21" width="13.5" style="0" customWidth="1"/>
    <col min="22" max="22" width="11" style="0" customWidth="1"/>
  </cols>
  <sheetData>
    <row r="1" spans="1:22" s="29" customFormat="1" ht="7.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s="29" customFormat="1" ht="26.25" customHeight="1">
      <c r="A2" s="243" t="s">
        <v>323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</row>
    <row r="3" spans="1:22" s="53" customFormat="1" ht="26.25" customHeight="1">
      <c r="A3" s="244" t="s">
        <v>220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</row>
    <row r="4" spans="1:22" s="53" customFormat="1" ht="9.75" customHeight="1" thickBo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4" s="53" customFormat="1" ht="22.5" customHeight="1">
      <c r="A5" s="245" t="s">
        <v>55</v>
      </c>
      <c r="B5" s="248" t="s">
        <v>56</v>
      </c>
      <c r="C5" s="248" t="s">
        <v>0</v>
      </c>
      <c r="D5" s="248" t="s">
        <v>1</v>
      </c>
      <c r="E5" s="251"/>
      <c r="F5" s="248" t="s">
        <v>63</v>
      </c>
      <c r="G5" s="248" t="s">
        <v>57</v>
      </c>
      <c r="H5" s="248" t="s">
        <v>3</v>
      </c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2"/>
      <c r="U5" s="248" t="s">
        <v>70</v>
      </c>
      <c r="V5" s="255" t="s">
        <v>17</v>
      </c>
      <c r="X5" s="219"/>
    </row>
    <row r="6" spans="1:22" s="29" customFormat="1" ht="22.5" customHeight="1">
      <c r="A6" s="246"/>
      <c r="B6" s="249"/>
      <c r="C6" s="249"/>
      <c r="D6" s="250"/>
      <c r="E6" s="250"/>
      <c r="F6" s="249"/>
      <c r="G6" s="249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3"/>
      <c r="U6" s="249"/>
      <c r="V6" s="256"/>
    </row>
    <row r="7" spans="1:22" s="29" customFormat="1" ht="22.5" customHeight="1">
      <c r="A7" s="246"/>
      <c r="B7" s="249"/>
      <c r="C7" s="249"/>
      <c r="D7" s="258" t="s">
        <v>5</v>
      </c>
      <c r="E7" s="258" t="s">
        <v>5</v>
      </c>
      <c r="F7" s="249"/>
      <c r="G7" s="249"/>
      <c r="H7" s="26" t="s">
        <v>48</v>
      </c>
      <c r="I7" s="26" t="s">
        <v>8</v>
      </c>
      <c r="J7" s="26" t="s">
        <v>41</v>
      </c>
      <c r="K7" s="26" t="s">
        <v>43</v>
      </c>
      <c r="L7" s="26" t="s">
        <v>45</v>
      </c>
      <c r="M7" s="26" t="s">
        <v>46</v>
      </c>
      <c r="N7" s="26" t="s">
        <v>10</v>
      </c>
      <c r="O7" s="26" t="s">
        <v>9</v>
      </c>
      <c r="P7" s="26" t="s">
        <v>11</v>
      </c>
      <c r="Q7" s="26" t="s">
        <v>12</v>
      </c>
      <c r="R7" s="26" t="s">
        <v>13</v>
      </c>
      <c r="S7" s="26" t="s">
        <v>14</v>
      </c>
      <c r="T7" s="24" t="s">
        <v>15</v>
      </c>
      <c r="U7" s="249"/>
      <c r="V7" s="256"/>
    </row>
    <row r="8" spans="1:22" s="29" customFormat="1" ht="22.5" customHeight="1">
      <c r="A8" s="247"/>
      <c r="B8" s="250"/>
      <c r="C8" s="250"/>
      <c r="D8" s="250"/>
      <c r="E8" s="250"/>
      <c r="F8" s="250"/>
      <c r="G8" s="250"/>
      <c r="H8" s="35"/>
      <c r="I8" s="35"/>
      <c r="J8" s="35" t="s">
        <v>42</v>
      </c>
      <c r="K8" s="35" t="s">
        <v>44</v>
      </c>
      <c r="L8" s="35" t="s">
        <v>18</v>
      </c>
      <c r="M8" s="35" t="s">
        <v>18</v>
      </c>
      <c r="N8" s="35" t="s">
        <v>18</v>
      </c>
      <c r="O8" s="35"/>
      <c r="P8" s="35"/>
      <c r="Q8" s="35"/>
      <c r="R8" s="35" t="s">
        <v>19</v>
      </c>
      <c r="S8" s="35" t="s">
        <v>20</v>
      </c>
      <c r="T8" s="39"/>
      <c r="U8" s="250"/>
      <c r="V8" s="257"/>
    </row>
    <row r="9" spans="1:22" s="43" customFormat="1" ht="21" customHeight="1">
      <c r="A9" s="54" t="s">
        <v>53</v>
      </c>
      <c r="B9" s="34" t="s">
        <v>24</v>
      </c>
      <c r="C9" s="30" t="s">
        <v>195</v>
      </c>
      <c r="D9" s="26"/>
      <c r="E9" s="26"/>
      <c r="F9" s="27"/>
      <c r="G9" s="58"/>
      <c r="H9" s="24"/>
      <c r="I9" s="27"/>
      <c r="J9" s="24"/>
      <c r="K9" s="24"/>
      <c r="L9" s="24"/>
      <c r="M9" s="24"/>
      <c r="N9" s="24"/>
      <c r="O9" s="24"/>
      <c r="P9" s="24"/>
      <c r="Q9" s="24"/>
      <c r="R9" s="26"/>
      <c r="S9" s="27"/>
      <c r="T9" s="24"/>
      <c r="U9" s="27"/>
      <c r="V9" s="59"/>
    </row>
    <row r="10" spans="1:22" s="43" customFormat="1" ht="19.5" customHeight="1">
      <c r="A10" s="60"/>
      <c r="B10" s="34"/>
      <c r="C10" s="57" t="s">
        <v>71</v>
      </c>
      <c r="D10" s="26"/>
      <c r="E10" s="26"/>
      <c r="F10" s="27"/>
      <c r="G10" s="58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/>
      <c r="S10" s="27"/>
      <c r="T10" s="27"/>
      <c r="U10" s="27"/>
      <c r="V10" s="59"/>
    </row>
    <row r="11" spans="1:22" s="43" customFormat="1" ht="22.5" customHeight="1">
      <c r="A11" s="60"/>
      <c r="B11" s="34"/>
      <c r="C11" s="57" t="s">
        <v>147</v>
      </c>
      <c r="D11" s="26" t="s">
        <v>25</v>
      </c>
      <c r="E11" s="26" t="s">
        <v>78</v>
      </c>
      <c r="F11" s="27" t="s">
        <v>23</v>
      </c>
      <c r="G11" s="58">
        <v>1</v>
      </c>
      <c r="H11" s="24" t="s">
        <v>23</v>
      </c>
      <c r="I11" s="26">
        <v>0.128</v>
      </c>
      <c r="J11" s="24" t="s">
        <v>23</v>
      </c>
      <c r="K11" s="24" t="s">
        <v>23</v>
      </c>
      <c r="L11" s="24" t="s">
        <v>23</v>
      </c>
      <c r="M11" s="24" t="s">
        <v>23</v>
      </c>
      <c r="N11" s="24" t="s">
        <v>23</v>
      </c>
      <c r="O11" s="24" t="s">
        <v>23</v>
      </c>
      <c r="P11" s="24" t="s">
        <v>23</v>
      </c>
      <c r="Q11" s="24" t="s">
        <v>23</v>
      </c>
      <c r="R11" s="26" t="s">
        <v>23</v>
      </c>
      <c r="S11" s="27">
        <f aca="true" t="shared" si="0" ref="S11:S16">SUM(H11:R11)</f>
        <v>0.128</v>
      </c>
      <c r="T11" s="24" t="s">
        <v>23</v>
      </c>
      <c r="U11" s="27">
        <f aca="true" t="shared" si="1" ref="U11:U16">SUM(S11:T11)</f>
        <v>0.128</v>
      </c>
      <c r="V11" s="59"/>
    </row>
    <row r="12" spans="1:22" s="43" customFormat="1" ht="20.25" customHeight="1">
      <c r="A12" s="60"/>
      <c r="B12" s="34"/>
      <c r="C12" s="57" t="s">
        <v>163</v>
      </c>
      <c r="D12" s="26" t="s">
        <v>25</v>
      </c>
      <c r="E12" s="26" t="s">
        <v>79</v>
      </c>
      <c r="F12" s="27" t="s">
        <v>23</v>
      </c>
      <c r="G12" s="58">
        <v>2</v>
      </c>
      <c r="H12" s="24" t="s">
        <v>23</v>
      </c>
      <c r="I12" s="26">
        <v>0.178</v>
      </c>
      <c r="J12" s="24" t="s">
        <v>23</v>
      </c>
      <c r="K12" s="24" t="s">
        <v>23</v>
      </c>
      <c r="L12" s="24" t="s">
        <v>23</v>
      </c>
      <c r="M12" s="24" t="s">
        <v>23</v>
      </c>
      <c r="N12" s="24" t="s">
        <v>23</v>
      </c>
      <c r="O12" s="24" t="s">
        <v>23</v>
      </c>
      <c r="P12" s="24" t="s">
        <v>23</v>
      </c>
      <c r="Q12" s="24" t="s">
        <v>23</v>
      </c>
      <c r="R12" s="26" t="s">
        <v>23</v>
      </c>
      <c r="S12" s="27">
        <f t="shared" si="0"/>
        <v>0.178</v>
      </c>
      <c r="T12" s="24" t="s">
        <v>23</v>
      </c>
      <c r="U12" s="27">
        <f t="shared" si="1"/>
        <v>0.178</v>
      </c>
      <c r="V12" s="59"/>
    </row>
    <row r="13" spans="1:22" s="43" customFormat="1" ht="20.25" customHeight="1">
      <c r="A13" s="60"/>
      <c r="B13" s="34"/>
      <c r="C13" s="57" t="s">
        <v>164</v>
      </c>
      <c r="D13" s="26" t="s">
        <v>25</v>
      </c>
      <c r="E13" s="26" t="s">
        <v>77</v>
      </c>
      <c r="F13" s="27" t="s">
        <v>23</v>
      </c>
      <c r="G13" s="58">
        <v>4</v>
      </c>
      <c r="H13" s="24" t="s">
        <v>23</v>
      </c>
      <c r="I13" s="26">
        <v>0.314</v>
      </c>
      <c r="J13" s="24" t="s">
        <v>23</v>
      </c>
      <c r="K13" s="24" t="s">
        <v>23</v>
      </c>
      <c r="L13" s="24" t="s">
        <v>23</v>
      </c>
      <c r="M13" s="24" t="s">
        <v>23</v>
      </c>
      <c r="N13" s="24" t="s">
        <v>23</v>
      </c>
      <c r="O13" s="24" t="s">
        <v>23</v>
      </c>
      <c r="P13" s="24" t="s">
        <v>23</v>
      </c>
      <c r="Q13" s="24" t="s">
        <v>23</v>
      </c>
      <c r="R13" s="26" t="s">
        <v>23</v>
      </c>
      <c r="S13" s="27">
        <f t="shared" si="0"/>
        <v>0.314</v>
      </c>
      <c r="T13" s="24" t="s">
        <v>23</v>
      </c>
      <c r="U13" s="27">
        <f t="shared" si="1"/>
        <v>0.314</v>
      </c>
      <c r="V13" s="59"/>
    </row>
    <row r="14" spans="1:22" s="43" customFormat="1" ht="20.25" customHeight="1">
      <c r="A14" s="60"/>
      <c r="B14" s="34"/>
      <c r="C14" s="57"/>
      <c r="D14" s="26" t="s">
        <v>77</v>
      </c>
      <c r="E14" s="26" t="s">
        <v>80</v>
      </c>
      <c r="F14" s="27" t="s">
        <v>23</v>
      </c>
      <c r="G14" s="58">
        <v>2</v>
      </c>
      <c r="H14" s="24" t="s">
        <v>23</v>
      </c>
      <c r="I14" s="26">
        <v>0.218</v>
      </c>
      <c r="J14" s="24" t="s">
        <v>23</v>
      </c>
      <c r="K14" s="24" t="s">
        <v>23</v>
      </c>
      <c r="L14" s="24" t="s">
        <v>23</v>
      </c>
      <c r="M14" s="24" t="s">
        <v>23</v>
      </c>
      <c r="N14" s="24" t="s">
        <v>23</v>
      </c>
      <c r="O14" s="24" t="s">
        <v>23</v>
      </c>
      <c r="P14" s="24" t="s">
        <v>23</v>
      </c>
      <c r="Q14" s="24" t="s">
        <v>23</v>
      </c>
      <c r="R14" s="26" t="s">
        <v>23</v>
      </c>
      <c r="S14" s="27">
        <f t="shared" si="0"/>
        <v>0.218</v>
      </c>
      <c r="T14" s="24" t="s">
        <v>23</v>
      </c>
      <c r="U14" s="27">
        <f t="shared" si="1"/>
        <v>0.218</v>
      </c>
      <c r="V14" s="59"/>
    </row>
    <row r="15" spans="1:22" s="43" customFormat="1" ht="20.25" customHeight="1">
      <c r="A15" s="60"/>
      <c r="B15" s="34"/>
      <c r="C15" s="57" t="s">
        <v>148</v>
      </c>
      <c r="D15" s="26" t="s">
        <v>25</v>
      </c>
      <c r="E15" s="26" t="s">
        <v>81</v>
      </c>
      <c r="F15" s="27" t="s">
        <v>23</v>
      </c>
      <c r="G15" s="58">
        <v>2</v>
      </c>
      <c r="H15" s="24" t="s">
        <v>23</v>
      </c>
      <c r="I15" s="26">
        <v>0.425</v>
      </c>
      <c r="J15" s="24" t="s">
        <v>23</v>
      </c>
      <c r="K15" s="24" t="s">
        <v>23</v>
      </c>
      <c r="L15" s="24" t="s">
        <v>23</v>
      </c>
      <c r="M15" s="24" t="s">
        <v>23</v>
      </c>
      <c r="N15" s="24" t="s">
        <v>23</v>
      </c>
      <c r="O15" s="24" t="s">
        <v>23</v>
      </c>
      <c r="P15" s="24" t="s">
        <v>23</v>
      </c>
      <c r="Q15" s="24" t="s">
        <v>23</v>
      </c>
      <c r="R15" s="26" t="s">
        <v>23</v>
      </c>
      <c r="S15" s="27">
        <f t="shared" si="0"/>
        <v>0.425</v>
      </c>
      <c r="T15" s="24" t="s">
        <v>23</v>
      </c>
      <c r="U15" s="27">
        <f t="shared" si="1"/>
        <v>0.425</v>
      </c>
      <c r="V15" s="59"/>
    </row>
    <row r="16" spans="1:22" s="43" customFormat="1" ht="20.25" customHeight="1">
      <c r="A16" s="60"/>
      <c r="B16" s="34"/>
      <c r="C16" s="57" t="s">
        <v>163</v>
      </c>
      <c r="D16" s="26" t="s">
        <v>25</v>
      </c>
      <c r="E16" s="26" t="s">
        <v>82</v>
      </c>
      <c r="F16" s="27" t="s">
        <v>23</v>
      </c>
      <c r="G16" s="58">
        <v>2</v>
      </c>
      <c r="H16" s="24" t="s">
        <v>23</v>
      </c>
      <c r="I16" s="27">
        <v>0.18</v>
      </c>
      <c r="J16" s="24" t="s">
        <v>23</v>
      </c>
      <c r="K16" s="24" t="s">
        <v>23</v>
      </c>
      <c r="L16" s="24" t="s">
        <v>23</v>
      </c>
      <c r="M16" s="24" t="s">
        <v>23</v>
      </c>
      <c r="N16" s="24" t="s">
        <v>23</v>
      </c>
      <c r="O16" s="24" t="s">
        <v>23</v>
      </c>
      <c r="P16" s="24" t="s">
        <v>23</v>
      </c>
      <c r="Q16" s="24" t="s">
        <v>23</v>
      </c>
      <c r="R16" s="26" t="s">
        <v>23</v>
      </c>
      <c r="S16" s="27">
        <f t="shared" si="0"/>
        <v>0.18</v>
      </c>
      <c r="T16" s="24" t="s">
        <v>23</v>
      </c>
      <c r="U16" s="27">
        <f t="shared" si="1"/>
        <v>0.18</v>
      </c>
      <c r="V16" s="59"/>
    </row>
    <row r="17" spans="1:22" s="29" customFormat="1" ht="24.75" customHeight="1" thickBot="1">
      <c r="A17" s="89"/>
      <c r="B17" s="45"/>
      <c r="C17" s="47" t="s">
        <v>293</v>
      </c>
      <c r="D17" s="47"/>
      <c r="E17" s="47"/>
      <c r="F17" s="49"/>
      <c r="G17" s="76"/>
      <c r="H17" s="49" t="s">
        <v>23</v>
      </c>
      <c r="I17" s="49">
        <f>SUM(I11:I16)</f>
        <v>1.4429999999999998</v>
      </c>
      <c r="J17" s="40">
        <v>0</v>
      </c>
      <c r="K17" s="40">
        <v>0</v>
      </c>
      <c r="L17" s="40">
        <v>0</v>
      </c>
      <c r="M17" s="40">
        <v>0</v>
      </c>
      <c r="N17" s="41">
        <f>SUM(N14:N15)</f>
        <v>0</v>
      </c>
      <c r="O17" s="40">
        <v>0</v>
      </c>
      <c r="P17" s="40">
        <v>0</v>
      </c>
      <c r="Q17" s="40">
        <v>0</v>
      </c>
      <c r="R17" s="40">
        <v>0</v>
      </c>
      <c r="S17" s="49">
        <f>SUM(S11:S16)</f>
        <v>1.4429999999999998</v>
      </c>
      <c r="T17" s="41">
        <f>SUM(T13:T16)</f>
        <v>0</v>
      </c>
      <c r="U17" s="48">
        <f>SUM(U11:U16)</f>
        <v>1.4429999999999998</v>
      </c>
      <c r="V17" s="50"/>
    </row>
    <row r="18" spans="1:22" s="29" customFormat="1" ht="20.25" customHeight="1">
      <c r="A18" s="54">
        <v>1359</v>
      </c>
      <c r="B18" s="23" t="s">
        <v>26</v>
      </c>
      <c r="C18" s="57" t="s">
        <v>92</v>
      </c>
      <c r="D18" s="24"/>
      <c r="E18" s="24"/>
      <c r="F18" s="25"/>
      <c r="G18" s="24"/>
      <c r="H18" s="24"/>
      <c r="I18" s="25"/>
      <c r="J18" s="24"/>
      <c r="K18" s="24"/>
      <c r="L18" s="24"/>
      <c r="M18" s="24"/>
      <c r="N18" s="24"/>
      <c r="O18" s="24"/>
      <c r="P18" s="24"/>
      <c r="Q18" s="24"/>
      <c r="R18" s="26"/>
      <c r="S18" s="27"/>
      <c r="T18" s="24"/>
      <c r="U18" s="27"/>
      <c r="V18" s="28"/>
    </row>
    <row r="19" spans="1:22" s="43" customFormat="1" ht="20.25" customHeight="1">
      <c r="A19" s="60"/>
      <c r="B19" s="34"/>
      <c r="C19" s="57" t="s">
        <v>72</v>
      </c>
      <c r="D19" s="26" t="s">
        <v>25</v>
      </c>
      <c r="E19" s="26" t="s">
        <v>75</v>
      </c>
      <c r="F19" s="27" t="s">
        <v>23</v>
      </c>
      <c r="G19" s="58">
        <v>1</v>
      </c>
      <c r="H19" s="26" t="s">
        <v>23</v>
      </c>
      <c r="I19" s="26">
        <v>0.324</v>
      </c>
      <c r="J19" s="24" t="s">
        <v>23</v>
      </c>
      <c r="K19" s="24" t="s">
        <v>23</v>
      </c>
      <c r="L19" s="24" t="s">
        <v>23</v>
      </c>
      <c r="M19" s="24" t="s">
        <v>23</v>
      </c>
      <c r="N19" s="24" t="s">
        <v>23</v>
      </c>
      <c r="O19" s="24" t="s">
        <v>23</v>
      </c>
      <c r="P19" s="24" t="s">
        <v>23</v>
      </c>
      <c r="Q19" s="24" t="s">
        <v>23</v>
      </c>
      <c r="R19" s="26" t="s">
        <v>23</v>
      </c>
      <c r="S19" s="27">
        <f>SUM(H19:R19)</f>
        <v>0.324</v>
      </c>
      <c r="T19" s="26" t="s">
        <v>23</v>
      </c>
      <c r="U19" s="27">
        <f>SUM(S19:T19)</f>
        <v>0.324</v>
      </c>
      <c r="V19" s="59"/>
    </row>
    <row r="20" spans="1:22" s="43" customFormat="1" ht="20.25" customHeight="1">
      <c r="A20" s="60"/>
      <c r="B20" s="34"/>
      <c r="C20" s="57" t="s">
        <v>73</v>
      </c>
      <c r="D20" s="26" t="s">
        <v>25</v>
      </c>
      <c r="E20" s="26" t="s">
        <v>74</v>
      </c>
      <c r="F20" s="27" t="s">
        <v>23</v>
      </c>
      <c r="G20" s="58">
        <v>2</v>
      </c>
      <c r="H20" s="24" t="s">
        <v>23</v>
      </c>
      <c r="I20" s="26">
        <v>0.498</v>
      </c>
      <c r="J20" s="24" t="s">
        <v>23</v>
      </c>
      <c r="K20" s="24" t="s">
        <v>23</v>
      </c>
      <c r="L20" s="24" t="s">
        <v>23</v>
      </c>
      <c r="M20" s="24" t="s">
        <v>23</v>
      </c>
      <c r="N20" s="24" t="s">
        <v>23</v>
      </c>
      <c r="O20" s="24" t="s">
        <v>23</v>
      </c>
      <c r="P20" s="24" t="s">
        <v>23</v>
      </c>
      <c r="Q20" s="24" t="s">
        <v>23</v>
      </c>
      <c r="R20" s="26" t="s">
        <v>23</v>
      </c>
      <c r="S20" s="27">
        <f>SUM(H20:R20)</f>
        <v>0.498</v>
      </c>
      <c r="T20" s="24" t="s">
        <v>23</v>
      </c>
      <c r="U20" s="27">
        <f>SUM(S20:T20)</f>
        <v>0.498</v>
      </c>
      <c r="V20" s="59"/>
    </row>
    <row r="21" spans="1:22" s="43" customFormat="1" ht="20.25" customHeight="1">
      <c r="A21" s="60"/>
      <c r="B21" s="34"/>
      <c r="C21" s="62"/>
      <c r="D21" s="35" t="s">
        <v>74</v>
      </c>
      <c r="E21" s="35" t="s">
        <v>76</v>
      </c>
      <c r="F21" s="63" t="s">
        <v>23</v>
      </c>
      <c r="G21" s="64">
        <v>1</v>
      </c>
      <c r="H21" s="39" t="s">
        <v>23</v>
      </c>
      <c r="I21" s="35">
        <v>0.307</v>
      </c>
      <c r="J21" s="39" t="s">
        <v>23</v>
      </c>
      <c r="K21" s="39" t="s">
        <v>23</v>
      </c>
      <c r="L21" s="39" t="s">
        <v>23</v>
      </c>
      <c r="M21" s="39" t="s">
        <v>23</v>
      </c>
      <c r="N21" s="39" t="s">
        <v>23</v>
      </c>
      <c r="O21" s="39" t="s">
        <v>23</v>
      </c>
      <c r="P21" s="39" t="s">
        <v>23</v>
      </c>
      <c r="Q21" s="39" t="s">
        <v>23</v>
      </c>
      <c r="R21" s="35" t="s">
        <v>23</v>
      </c>
      <c r="S21" s="63">
        <f>SUM(H21:R21)</f>
        <v>0.307</v>
      </c>
      <c r="T21" s="39" t="s">
        <v>23</v>
      </c>
      <c r="U21" s="63">
        <f>SUM(S21:T21)</f>
        <v>0.307</v>
      </c>
      <c r="V21" s="65"/>
    </row>
    <row r="22" spans="1:22" s="33" customFormat="1" ht="33" customHeight="1" thickBot="1">
      <c r="A22" s="31"/>
      <c r="B22" s="26"/>
      <c r="C22" s="120" t="s">
        <v>139</v>
      </c>
      <c r="D22" s="115"/>
      <c r="E22" s="115"/>
      <c r="F22" s="78"/>
      <c r="G22" s="78"/>
      <c r="H22" s="88">
        <f aca="true" t="shared" si="2" ref="H22:U22">SUM(H18:H21)</f>
        <v>0</v>
      </c>
      <c r="I22" s="88">
        <f t="shared" si="2"/>
        <v>1.129</v>
      </c>
      <c r="J22" s="88">
        <f t="shared" si="2"/>
        <v>0</v>
      </c>
      <c r="K22" s="88">
        <f t="shared" si="2"/>
        <v>0</v>
      </c>
      <c r="L22" s="88">
        <f t="shared" si="2"/>
        <v>0</v>
      </c>
      <c r="M22" s="88">
        <f t="shared" si="2"/>
        <v>0</v>
      </c>
      <c r="N22" s="88">
        <f t="shared" si="2"/>
        <v>0</v>
      </c>
      <c r="O22" s="88">
        <f t="shared" si="2"/>
        <v>0</v>
      </c>
      <c r="P22" s="88">
        <f t="shared" si="2"/>
        <v>0</v>
      </c>
      <c r="Q22" s="88">
        <f t="shared" si="2"/>
        <v>0</v>
      </c>
      <c r="R22" s="88">
        <f t="shared" si="2"/>
        <v>0</v>
      </c>
      <c r="S22" s="88">
        <f t="shared" si="2"/>
        <v>1.129</v>
      </c>
      <c r="T22" s="88">
        <f t="shared" si="2"/>
        <v>0</v>
      </c>
      <c r="U22" s="220">
        <f t="shared" si="2"/>
        <v>1.129</v>
      </c>
      <c r="V22" s="117"/>
    </row>
    <row r="23" spans="1:24" s="29" customFormat="1" ht="36.75" customHeight="1" thickBot="1">
      <c r="A23" s="262" t="s">
        <v>294</v>
      </c>
      <c r="B23" s="263"/>
      <c r="C23" s="264"/>
      <c r="D23" s="79"/>
      <c r="E23" s="80"/>
      <c r="F23" s="81"/>
      <c r="G23" s="81"/>
      <c r="H23" s="81"/>
      <c r="I23" s="81">
        <f>I17+I22</f>
        <v>2.572</v>
      </c>
      <c r="J23" s="221">
        <f aca="true" t="shared" si="3" ref="J23:R23">SUM(J19:J22)</f>
        <v>0</v>
      </c>
      <c r="K23" s="221">
        <f t="shared" si="3"/>
        <v>0</v>
      </c>
      <c r="L23" s="221">
        <f t="shared" si="3"/>
        <v>0</v>
      </c>
      <c r="M23" s="221">
        <f t="shared" si="3"/>
        <v>0</v>
      </c>
      <c r="N23" s="221">
        <f t="shared" si="3"/>
        <v>0</v>
      </c>
      <c r="O23" s="221">
        <f t="shared" si="3"/>
        <v>0</v>
      </c>
      <c r="P23" s="221">
        <f t="shared" si="3"/>
        <v>0</v>
      </c>
      <c r="Q23" s="221">
        <f t="shared" si="3"/>
        <v>0</v>
      </c>
      <c r="R23" s="221">
        <f t="shared" si="3"/>
        <v>0</v>
      </c>
      <c r="S23" s="81">
        <f>S17+S22</f>
        <v>2.572</v>
      </c>
      <c r="T23" s="221">
        <f>SUM(T19:T22)</f>
        <v>0</v>
      </c>
      <c r="U23" s="81">
        <f>U17+U22</f>
        <v>2.572</v>
      </c>
      <c r="V23" s="82"/>
      <c r="X23" s="127"/>
    </row>
  </sheetData>
  <sheetProtection/>
  <mergeCells count="14">
    <mergeCell ref="A23:C23"/>
    <mergeCell ref="G5:G8"/>
    <mergeCell ref="H5:T6"/>
    <mergeCell ref="U5:U8"/>
    <mergeCell ref="V5:V8"/>
    <mergeCell ref="D7:D8"/>
    <mergeCell ref="E7:E8"/>
    <mergeCell ref="A2:V2"/>
    <mergeCell ref="A3:V3"/>
    <mergeCell ref="A5:A8"/>
    <mergeCell ref="B5:B8"/>
    <mergeCell ref="C5:C8"/>
    <mergeCell ref="D5:E6"/>
    <mergeCell ref="F5:F8"/>
  </mergeCells>
  <printOptions/>
  <pageMargins left="0.3" right="0.1968503937007874" top="0.7480314960629921" bottom="0.7480314960629921" header="0.31496062992125984" footer="0.31496062992125984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7"/>
  <sheetViews>
    <sheetView tabSelected="1" zoomScalePageLayoutView="0" workbookViewId="0" topLeftCell="A1">
      <selection activeCell="P34" sqref="P34"/>
    </sheetView>
  </sheetViews>
  <sheetFormatPr defaultColWidth="9.33203125" defaultRowHeight="21"/>
  <cols>
    <col min="1" max="1" width="30.66015625" style="139" customWidth="1"/>
    <col min="2" max="2" width="10.83203125" style="206" customWidth="1"/>
    <col min="3" max="3" width="9.16015625" style="206" customWidth="1"/>
    <col min="4" max="4" width="1.5" style="206" customWidth="1"/>
    <col min="5" max="5" width="9" style="206" customWidth="1"/>
    <col min="6" max="6" width="10.83203125" style="207" customWidth="1"/>
    <col min="7" max="7" width="14.5" style="208" customWidth="1"/>
    <col min="8" max="9" width="7.83203125" style="139" customWidth="1"/>
    <col min="10" max="10" width="11" style="139" customWidth="1"/>
    <col min="11" max="11" width="12.5" style="139" customWidth="1"/>
    <col min="12" max="12" width="14.33203125" style="139" customWidth="1"/>
    <col min="13" max="16384" width="9.33203125" style="139" customWidth="1"/>
  </cols>
  <sheetData>
    <row r="1" spans="1:11" ht="21.75" customHeight="1">
      <c r="A1" s="283" t="s">
        <v>227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21.75" customHeight="1">
      <c r="A2" s="284" t="s">
        <v>320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</row>
    <row r="3" spans="1:11" ht="18" customHeigh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s="141" customFormat="1" ht="21" customHeight="1">
      <c r="A4" s="268" t="s">
        <v>228</v>
      </c>
      <c r="B4" s="287" t="s">
        <v>229</v>
      </c>
      <c r="C4" s="290" t="s">
        <v>1</v>
      </c>
      <c r="D4" s="291"/>
      <c r="E4" s="292"/>
      <c r="F4" s="280" t="s">
        <v>230</v>
      </c>
      <c r="G4" s="295" t="s">
        <v>231</v>
      </c>
      <c r="H4" s="296"/>
      <c r="I4" s="296"/>
      <c r="J4" s="296"/>
      <c r="K4" s="280" t="s">
        <v>232</v>
      </c>
    </row>
    <row r="5" spans="1:11" s="141" customFormat="1" ht="18.75" customHeight="1">
      <c r="A5" s="285"/>
      <c r="B5" s="288"/>
      <c r="C5" s="297" t="s">
        <v>5</v>
      </c>
      <c r="D5" s="276" t="s">
        <v>23</v>
      </c>
      <c r="E5" s="274" t="s">
        <v>5</v>
      </c>
      <c r="F5" s="281"/>
      <c r="G5" s="278" t="s">
        <v>233</v>
      </c>
      <c r="H5" s="268" t="s">
        <v>234</v>
      </c>
      <c r="I5" s="268" t="s">
        <v>235</v>
      </c>
      <c r="J5" s="268" t="s">
        <v>4</v>
      </c>
      <c r="K5" s="293"/>
    </row>
    <row r="6" spans="1:11" s="141" customFormat="1" ht="45.75" customHeight="1">
      <c r="A6" s="286"/>
      <c r="B6" s="289"/>
      <c r="C6" s="298"/>
      <c r="D6" s="277"/>
      <c r="E6" s="275"/>
      <c r="F6" s="282"/>
      <c r="G6" s="279"/>
      <c r="H6" s="286"/>
      <c r="I6" s="269"/>
      <c r="J6" s="269"/>
      <c r="K6" s="294"/>
    </row>
    <row r="7" spans="1:11" s="141" customFormat="1" ht="21.75" customHeight="1">
      <c r="A7" s="142" t="s">
        <v>236</v>
      </c>
      <c r="B7" s="143" t="s">
        <v>237</v>
      </c>
      <c r="C7" s="144" t="s">
        <v>238</v>
      </c>
      <c r="D7" s="145" t="s">
        <v>23</v>
      </c>
      <c r="E7" s="146" t="s">
        <v>239</v>
      </c>
      <c r="F7" s="147">
        <v>28.707</v>
      </c>
      <c r="G7" s="148">
        <v>55.097</v>
      </c>
      <c r="H7" s="149"/>
      <c r="I7" s="149"/>
      <c r="J7" s="148">
        <f>SUM(G7:I7)</f>
        <v>55.097</v>
      </c>
      <c r="K7" s="147">
        <v>186.167</v>
      </c>
    </row>
    <row r="8" spans="1:11" s="141" customFormat="1" ht="21.75" customHeight="1">
      <c r="A8" s="150">
        <v>1</v>
      </c>
      <c r="B8" s="151">
        <v>10950100</v>
      </c>
      <c r="C8" s="152" t="s">
        <v>240</v>
      </c>
      <c r="D8" s="153" t="s">
        <v>23</v>
      </c>
      <c r="E8" s="154" t="s">
        <v>241</v>
      </c>
      <c r="F8" s="155">
        <v>64.684</v>
      </c>
      <c r="G8" s="156">
        <v>64.854</v>
      </c>
      <c r="H8" s="157">
        <v>0</v>
      </c>
      <c r="I8" s="157">
        <v>0</v>
      </c>
      <c r="J8" s="156">
        <f>SUM(G8:I8)</f>
        <v>64.854</v>
      </c>
      <c r="K8" s="156">
        <v>160.382</v>
      </c>
    </row>
    <row r="9" spans="1:11" s="141" customFormat="1" ht="21.75" customHeight="1">
      <c r="A9" s="150" t="s">
        <v>242</v>
      </c>
      <c r="B9" s="151">
        <v>13940100</v>
      </c>
      <c r="C9" s="152" t="s">
        <v>240</v>
      </c>
      <c r="D9" s="153" t="s">
        <v>23</v>
      </c>
      <c r="E9" s="154" t="s">
        <v>243</v>
      </c>
      <c r="F9" s="155">
        <v>0.103</v>
      </c>
      <c r="G9" s="155">
        <v>0.103</v>
      </c>
      <c r="H9" s="157">
        <v>0</v>
      </c>
      <c r="I9" s="157">
        <v>0</v>
      </c>
      <c r="J9" s="156">
        <f>SUM(G9:I9)</f>
        <v>0.103</v>
      </c>
      <c r="K9" s="156">
        <v>0.423</v>
      </c>
    </row>
    <row r="10" spans="1:11" s="141" customFormat="1" ht="21.75" customHeight="1">
      <c r="A10" s="150" t="s">
        <v>244</v>
      </c>
      <c r="B10" s="158"/>
      <c r="C10" s="159"/>
      <c r="D10" s="160"/>
      <c r="E10" s="161"/>
      <c r="F10" s="158"/>
      <c r="G10" s="158"/>
      <c r="H10" s="158"/>
      <c r="I10" s="158"/>
      <c r="J10" s="158"/>
      <c r="K10" s="158"/>
    </row>
    <row r="11" spans="1:11" s="141" customFormat="1" ht="21.75" customHeight="1">
      <c r="A11" s="162" t="s">
        <v>245</v>
      </c>
      <c r="B11" s="270" t="s">
        <v>215</v>
      </c>
      <c r="C11" s="270"/>
      <c r="D11" s="270"/>
      <c r="E11" s="270"/>
      <c r="F11" s="163">
        <f>SUM(F7:F10)</f>
        <v>93.49399999999999</v>
      </c>
      <c r="G11" s="163">
        <f>SUM(G7:G10)</f>
        <v>120.05399999999999</v>
      </c>
      <c r="H11" s="163">
        <f>SUM(H7:H9)</f>
        <v>0</v>
      </c>
      <c r="I11" s="163">
        <f>SUM(I7:I9)</f>
        <v>0</v>
      </c>
      <c r="J11" s="163">
        <f>SUM(J7:J10)</f>
        <v>120.05399999999999</v>
      </c>
      <c r="K11" s="164">
        <f>SUM(K7:K10)</f>
        <v>346.972</v>
      </c>
    </row>
    <row r="12" spans="1:11" s="141" customFormat="1" ht="21.75" customHeight="1">
      <c r="A12" s="150" t="s">
        <v>246</v>
      </c>
      <c r="B12" s="151" t="s">
        <v>247</v>
      </c>
      <c r="C12" s="165" t="s">
        <v>239</v>
      </c>
      <c r="D12" s="166" t="s">
        <v>23</v>
      </c>
      <c r="E12" s="154" t="s">
        <v>193</v>
      </c>
      <c r="F12" s="167">
        <v>50.875</v>
      </c>
      <c r="G12" s="167">
        <v>58.223</v>
      </c>
      <c r="H12" s="168" t="s">
        <v>23</v>
      </c>
      <c r="I12" s="167">
        <v>0</v>
      </c>
      <c r="J12" s="167">
        <f>SUM(G12:I12)</f>
        <v>58.223</v>
      </c>
      <c r="K12" s="169">
        <v>174.327</v>
      </c>
    </row>
    <row r="13" spans="1:11" s="141" customFormat="1" ht="21.75" customHeight="1">
      <c r="A13" s="150" t="s">
        <v>248</v>
      </c>
      <c r="B13" s="151">
        <v>11500101</v>
      </c>
      <c r="C13" s="152" t="s">
        <v>240</v>
      </c>
      <c r="D13" s="153" t="s">
        <v>23</v>
      </c>
      <c r="E13" s="154" t="s">
        <v>249</v>
      </c>
      <c r="F13" s="170">
        <v>16</v>
      </c>
      <c r="G13" s="156">
        <v>16</v>
      </c>
      <c r="H13" s="157">
        <v>0</v>
      </c>
      <c r="I13" s="157">
        <v>0</v>
      </c>
      <c r="J13" s="169">
        <f>SUM(G13+H13+I13)</f>
        <v>16</v>
      </c>
      <c r="K13" s="169">
        <v>46.8</v>
      </c>
    </row>
    <row r="14" spans="1:11" s="141" customFormat="1" ht="21.75" customHeight="1">
      <c r="A14" s="150">
        <v>2</v>
      </c>
      <c r="B14" s="171">
        <v>11780101</v>
      </c>
      <c r="C14" s="172" t="s">
        <v>240</v>
      </c>
      <c r="D14" s="173" t="s">
        <v>23</v>
      </c>
      <c r="E14" s="174" t="s">
        <v>250</v>
      </c>
      <c r="F14" s="175">
        <v>29.2</v>
      </c>
      <c r="G14" s="176">
        <v>31.1</v>
      </c>
      <c r="H14" s="177">
        <v>0</v>
      </c>
      <c r="I14" s="177">
        <v>0</v>
      </c>
      <c r="J14" s="178">
        <f>SUM(G14:I14)</f>
        <v>31.1</v>
      </c>
      <c r="K14" s="169">
        <v>106.634</v>
      </c>
    </row>
    <row r="15" spans="1:11" s="141" customFormat="1" ht="21.75" customHeight="1">
      <c r="A15" s="150" t="s">
        <v>251</v>
      </c>
      <c r="B15" s="151">
        <v>13590100</v>
      </c>
      <c r="C15" s="152" t="s">
        <v>240</v>
      </c>
      <c r="D15" s="153" t="s">
        <v>23</v>
      </c>
      <c r="E15" s="154" t="s">
        <v>252</v>
      </c>
      <c r="F15" s="167">
        <v>9.545</v>
      </c>
      <c r="G15" s="156">
        <v>10.674</v>
      </c>
      <c r="H15" s="177">
        <v>0</v>
      </c>
      <c r="I15" s="157">
        <v>0</v>
      </c>
      <c r="J15" s="169">
        <v>10.674</v>
      </c>
      <c r="K15" s="179">
        <v>35.652</v>
      </c>
    </row>
    <row r="16" spans="1:11" s="141" customFormat="1" ht="21.75" customHeight="1">
      <c r="A16" s="162" t="s">
        <v>253</v>
      </c>
      <c r="B16" s="271" t="s">
        <v>215</v>
      </c>
      <c r="C16" s="272"/>
      <c r="D16" s="272"/>
      <c r="E16" s="273"/>
      <c r="F16" s="180">
        <f aca="true" t="shared" si="0" ref="F16:K16">SUM(F12:F15)</f>
        <v>105.62</v>
      </c>
      <c r="G16" s="180">
        <f t="shared" si="0"/>
        <v>115.99700000000001</v>
      </c>
      <c r="H16" s="180">
        <f t="shared" si="0"/>
        <v>0</v>
      </c>
      <c r="I16" s="180">
        <f t="shared" si="0"/>
        <v>0</v>
      </c>
      <c r="J16" s="180">
        <f t="shared" si="0"/>
        <v>115.99700000000001</v>
      </c>
      <c r="K16" s="180">
        <f t="shared" si="0"/>
        <v>363.413</v>
      </c>
    </row>
    <row r="17" spans="1:11" s="141" customFormat="1" ht="21.75" customHeight="1">
      <c r="A17" s="150" t="s">
        <v>254</v>
      </c>
      <c r="B17" s="151" t="s">
        <v>255</v>
      </c>
      <c r="C17" s="152" t="s">
        <v>193</v>
      </c>
      <c r="D17" s="153" t="s">
        <v>23</v>
      </c>
      <c r="E17" s="154" t="s">
        <v>106</v>
      </c>
      <c r="F17" s="170">
        <v>28.518</v>
      </c>
      <c r="G17" s="156">
        <v>36.392</v>
      </c>
      <c r="H17" s="156">
        <v>0</v>
      </c>
      <c r="I17" s="156">
        <v>0</v>
      </c>
      <c r="J17" s="156">
        <f>SUM(G17:I17)</f>
        <v>36.392</v>
      </c>
      <c r="K17" s="156">
        <v>120.278</v>
      </c>
    </row>
    <row r="18" spans="1:11" s="141" customFormat="1" ht="21.75" customHeight="1">
      <c r="A18" s="150" t="s">
        <v>256</v>
      </c>
      <c r="B18" s="151">
        <v>11780103</v>
      </c>
      <c r="C18" s="152" t="s">
        <v>257</v>
      </c>
      <c r="D18" s="153" t="s">
        <v>23</v>
      </c>
      <c r="E18" s="154" t="s">
        <v>258</v>
      </c>
      <c r="F18" s="170">
        <v>26.834</v>
      </c>
      <c r="G18" s="156">
        <v>26.834</v>
      </c>
      <c r="H18" s="157">
        <v>0</v>
      </c>
      <c r="I18" s="157">
        <v>0</v>
      </c>
      <c r="J18" s="156">
        <f>SUM(G18:I18)</f>
        <v>26.834</v>
      </c>
      <c r="K18" s="169">
        <v>79.536</v>
      </c>
    </row>
    <row r="19" spans="1:11" s="141" customFormat="1" ht="21.75" customHeight="1">
      <c r="A19" s="150">
        <v>3</v>
      </c>
      <c r="B19" s="151">
        <v>12490100</v>
      </c>
      <c r="C19" s="152" t="s">
        <v>240</v>
      </c>
      <c r="D19" s="153" t="s">
        <v>23</v>
      </c>
      <c r="E19" s="154" t="s">
        <v>174</v>
      </c>
      <c r="F19" s="170">
        <v>36.765</v>
      </c>
      <c r="G19" s="156">
        <v>36.765</v>
      </c>
      <c r="H19" s="157">
        <v>0</v>
      </c>
      <c r="I19" s="157">
        <v>0</v>
      </c>
      <c r="J19" s="156">
        <f>SUM(G19:I19)</f>
        <v>36.765</v>
      </c>
      <c r="K19" s="169">
        <v>100.801</v>
      </c>
    </row>
    <row r="20" spans="1:11" s="141" customFormat="1" ht="21.75" customHeight="1">
      <c r="A20" s="150" t="s">
        <v>251</v>
      </c>
      <c r="B20" s="151">
        <v>13460102</v>
      </c>
      <c r="C20" s="152" t="s">
        <v>259</v>
      </c>
      <c r="D20" s="153" t="s">
        <v>23</v>
      </c>
      <c r="E20" s="154" t="s">
        <v>260</v>
      </c>
      <c r="F20" s="170">
        <v>12.335</v>
      </c>
      <c r="G20" s="156">
        <v>12.335</v>
      </c>
      <c r="H20" s="157">
        <v>0</v>
      </c>
      <c r="I20" s="157">
        <v>0</v>
      </c>
      <c r="J20" s="156">
        <f>SUM(G20:I20)</f>
        <v>12.335</v>
      </c>
      <c r="K20" s="169">
        <v>45.074</v>
      </c>
    </row>
    <row r="21" spans="1:11" s="141" customFormat="1" ht="21.75" customHeight="1">
      <c r="A21" s="181" t="s">
        <v>261</v>
      </c>
      <c r="B21" s="171">
        <v>13580100</v>
      </c>
      <c r="C21" s="172" t="s">
        <v>240</v>
      </c>
      <c r="D21" s="173" t="s">
        <v>23</v>
      </c>
      <c r="E21" s="174" t="s">
        <v>262</v>
      </c>
      <c r="F21" s="175">
        <v>1.385</v>
      </c>
      <c r="G21" s="176">
        <v>1.385</v>
      </c>
      <c r="H21" s="177">
        <v>0</v>
      </c>
      <c r="I21" s="177">
        <v>0</v>
      </c>
      <c r="J21" s="156">
        <f>SUM(G21:I21)</f>
        <v>1.385</v>
      </c>
      <c r="K21" s="182">
        <v>4.134</v>
      </c>
    </row>
    <row r="22" spans="1:11" s="184" customFormat="1" ht="21.75" customHeight="1">
      <c r="A22" s="162"/>
      <c r="B22" s="271" t="s">
        <v>215</v>
      </c>
      <c r="C22" s="272"/>
      <c r="D22" s="272"/>
      <c r="E22" s="273"/>
      <c r="F22" s="183">
        <f aca="true" t="shared" si="1" ref="F22:K22">SUM(F17:F21)</f>
        <v>105.837</v>
      </c>
      <c r="G22" s="183">
        <f t="shared" si="1"/>
        <v>113.711</v>
      </c>
      <c r="H22" s="183">
        <f t="shared" si="1"/>
        <v>0</v>
      </c>
      <c r="I22" s="183">
        <f t="shared" si="1"/>
        <v>0</v>
      </c>
      <c r="J22" s="183">
        <f t="shared" si="1"/>
        <v>113.711</v>
      </c>
      <c r="K22" s="183">
        <f t="shared" si="1"/>
        <v>349.82300000000004</v>
      </c>
    </row>
    <row r="23" spans="1:11" ht="21.75" customHeight="1">
      <c r="A23" s="150" t="s">
        <v>263</v>
      </c>
      <c r="B23" s="185" t="s">
        <v>264</v>
      </c>
      <c r="C23" s="165" t="s">
        <v>106</v>
      </c>
      <c r="D23" s="166" t="s">
        <v>23</v>
      </c>
      <c r="E23" s="186" t="s">
        <v>110</v>
      </c>
      <c r="F23" s="187">
        <v>66.128</v>
      </c>
      <c r="G23" s="188">
        <v>72.338</v>
      </c>
      <c r="H23" s="189">
        <v>0</v>
      </c>
      <c r="I23" s="189">
        <v>0</v>
      </c>
      <c r="J23" s="179">
        <f>SUM(G23+H23+I23)</f>
        <v>72.338</v>
      </c>
      <c r="K23" s="190">
        <v>253.936</v>
      </c>
    </row>
    <row r="24" spans="1:11" ht="21.75" customHeight="1">
      <c r="A24" s="150">
        <v>4</v>
      </c>
      <c r="B24" s="151" t="s">
        <v>265</v>
      </c>
      <c r="C24" s="152" t="s">
        <v>266</v>
      </c>
      <c r="D24" s="153" t="s">
        <v>23</v>
      </c>
      <c r="E24" s="154" t="s">
        <v>267</v>
      </c>
      <c r="F24" s="170">
        <v>29.708</v>
      </c>
      <c r="G24" s="156">
        <v>29.773</v>
      </c>
      <c r="H24" s="157">
        <v>0</v>
      </c>
      <c r="I24" s="157">
        <v>0</v>
      </c>
      <c r="J24" s="169">
        <f>SUM(G24+H24+I24)</f>
        <v>29.773</v>
      </c>
      <c r="K24" s="169">
        <v>111.184</v>
      </c>
    </row>
    <row r="25" spans="1:11" ht="21.75" customHeight="1">
      <c r="A25" s="150" t="s">
        <v>268</v>
      </c>
      <c r="B25" s="171">
        <v>13140100</v>
      </c>
      <c r="C25" s="172" t="s">
        <v>240</v>
      </c>
      <c r="D25" s="173" t="s">
        <v>23</v>
      </c>
      <c r="E25" s="174" t="s">
        <v>269</v>
      </c>
      <c r="F25" s="170">
        <v>26.505</v>
      </c>
      <c r="G25" s="156">
        <v>26.505</v>
      </c>
      <c r="H25" s="157">
        <v>0</v>
      </c>
      <c r="I25" s="157">
        <v>0</v>
      </c>
      <c r="J25" s="169">
        <f>SUM(G25+H25+I25)</f>
        <v>26.505</v>
      </c>
      <c r="K25" s="169">
        <v>92.768</v>
      </c>
    </row>
    <row r="26" spans="1:11" ht="21.75" customHeight="1">
      <c r="A26" s="150" t="s">
        <v>251</v>
      </c>
      <c r="B26" s="151">
        <v>13600100</v>
      </c>
      <c r="C26" s="152" t="s">
        <v>240</v>
      </c>
      <c r="D26" s="153" t="s">
        <v>23</v>
      </c>
      <c r="E26" s="153" t="s">
        <v>270</v>
      </c>
      <c r="F26" s="187">
        <v>0.505</v>
      </c>
      <c r="G26" s="188">
        <v>0.7</v>
      </c>
      <c r="H26" s="189">
        <v>0</v>
      </c>
      <c r="I26" s="189">
        <v>0</v>
      </c>
      <c r="J26" s="179">
        <f>SUM(G26+H26+I26)</f>
        <v>0.7</v>
      </c>
      <c r="K26" s="179">
        <v>2.376</v>
      </c>
    </row>
    <row r="27" spans="1:11" ht="21.75" customHeight="1">
      <c r="A27" s="181" t="s">
        <v>271</v>
      </c>
      <c r="B27" s="151"/>
      <c r="C27" s="152" t="s">
        <v>272</v>
      </c>
      <c r="D27" s="173" t="s">
        <v>23</v>
      </c>
      <c r="E27" s="153" t="s">
        <v>273</v>
      </c>
      <c r="F27" s="191"/>
      <c r="G27" s="156"/>
      <c r="H27" s="157"/>
      <c r="I27" s="157"/>
      <c r="J27" s="169"/>
      <c r="K27" s="169"/>
    </row>
    <row r="28" spans="1:11" s="184" customFormat="1" ht="21.75" customHeight="1">
      <c r="A28" s="192"/>
      <c r="B28" s="271" t="s">
        <v>215</v>
      </c>
      <c r="C28" s="272"/>
      <c r="D28" s="272"/>
      <c r="E28" s="273"/>
      <c r="F28" s="183">
        <f aca="true" t="shared" si="2" ref="F28:K28">SUM(F23:F27)</f>
        <v>122.84599999999999</v>
      </c>
      <c r="G28" s="183">
        <f t="shared" si="2"/>
        <v>129.31599999999997</v>
      </c>
      <c r="H28" s="183">
        <f t="shared" si="2"/>
        <v>0</v>
      </c>
      <c r="I28" s="183">
        <f t="shared" si="2"/>
        <v>0</v>
      </c>
      <c r="J28" s="183">
        <f t="shared" si="2"/>
        <v>129.31599999999997</v>
      </c>
      <c r="K28" s="183">
        <f t="shared" si="2"/>
        <v>460.264</v>
      </c>
    </row>
    <row r="29" spans="1:11" s="141" customFormat="1" ht="21.75" customHeight="1">
      <c r="A29" s="181" t="s">
        <v>274</v>
      </c>
      <c r="B29" s="151">
        <v>10010200</v>
      </c>
      <c r="C29" s="165" t="s">
        <v>275</v>
      </c>
      <c r="D29" s="153" t="s">
        <v>23</v>
      </c>
      <c r="E29" s="154" t="s">
        <v>276</v>
      </c>
      <c r="F29" s="170">
        <v>59.517</v>
      </c>
      <c r="G29" s="156">
        <v>61.341</v>
      </c>
      <c r="H29" s="157">
        <v>0</v>
      </c>
      <c r="I29" s="157">
        <v>0</v>
      </c>
      <c r="J29" s="169">
        <f>SUM(G29:I29)</f>
        <v>61.341</v>
      </c>
      <c r="K29" s="169">
        <v>224.432</v>
      </c>
    </row>
    <row r="30" spans="1:11" ht="21.75" customHeight="1">
      <c r="A30" s="150">
        <v>5</v>
      </c>
      <c r="B30" s="151">
        <v>11500102</v>
      </c>
      <c r="C30" s="152" t="s">
        <v>249</v>
      </c>
      <c r="D30" s="153" t="s">
        <v>23</v>
      </c>
      <c r="E30" s="154" t="s">
        <v>277</v>
      </c>
      <c r="F30" s="175">
        <v>37</v>
      </c>
      <c r="G30" s="175">
        <v>38.573</v>
      </c>
      <c r="H30" s="175">
        <v>0</v>
      </c>
      <c r="I30" s="175">
        <v>0</v>
      </c>
      <c r="J30" s="175">
        <f>SUM(G30:I30)</f>
        <v>38.573</v>
      </c>
      <c r="K30" s="169">
        <v>146.764</v>
      </c>
    </row>
    <row r="31" spans="1:11" ht="21.75" customHeight="1">
      <c r="A31" s="150" t="s">
        <v>278</v>
      </c>
      <c r="B31" s="151">
        <v>13460101</v>
      </c>
      <c r="C31" s="152" t="s">
        <v>240</v>
      </c>
      <c r="D31" s="153" t="s">
        <v>23</v>
      </c>
      <c r="E31" s="154" t="s">
        <v>259</v>
      </c>
      <c r="F31" s="170">
        <v>24.801</v>
      </c>
      <c r="G31" s="156">
        <v>24.801</v>
      </c>
      <c r="H31" s="157">
        <v>0</v>
      </c>
      <c r="I31" s="157">
        <v>0</v>
      </c>
      <c r="J31" s="169">
        <f>SUM(G31+H31+I31)</f>
        <v>24.801</v>
      </c>
      <c r="K31" s="169">
        <v>88.551</v>
      </c>
    </row>
    <row r="32" spans="1:11" ht="21.75" customHeight="1">
      <c r="A32" s="150" t="s">
        <v>279</v>
      </c>
      <c r="B32" s="193"/>
      <c r="C32" s="194"/>
      <c r="D32" s="194"/>
      <c r="E32" s="195"/>
      <c r="F32" s="196"/>
      <c r="G32" s="197"/>
      <c r="H32" s="198"/>
      <c r="I32" s="198"/>
      <c r="J32" s="199"/>
      <c r="K32" s="200"/>
    </row>
    <row r="33" spans="1:11" s="184" customFormat="1" ht="21.75" customHeight="1">
      <c r="A33" s="201" t="s">
        <v>280</v>
      </c>
      <c r="B33" s="271" t="s">
        <v>215</v>
      </c>
      <c r="C33" s="272"/>
      <c r="D33" s="272"/>
      <c r="E33" s="273"/>
      <c r="F33" s="183">
        <f aca="true" t="shared" si="3" ref="F33:K33">SUM(F29:F32)</f>
        <v>121.318</v>
      </c>
      <c r="G33" s="183">
        <f t="shared" si="3"/>
        <v>124.715</v>
      </c>
      <c r="H33" s="183">
        <f t="shared" si="3"/>
        <v>0</v>
      </c>
      <c r="I33" s="183">
        <f t="shared" si="3"/>
        <v>0</v>
      </c>
      <c r="J33" s="183">
        <f t="shared" si="3"/>
        <v>124.715</v>
      </c>
      <c r="K33" s="183">
        <f t="shared" si="3"/>
        <v>459.747</v>
      </c>
    </row>
    <row r="34" spans="1:11" ht="21.75" customHeight="1">
      <c r="A34" s="150" t="s">
        <v>281</v>
      </c>
      <c r="B34" s="185">
        <v>11780102</v>
      </c>
      <c r="C34" s="165" t="s">
        <v>250</v>
      </c>
      <c r="D34" s="166" t="s">
        <v>23</v>
      </c>
      <c r="E34" s="195" t="s">
        <v>257</v>
      </c>
      <c r="F34" s="187">
        <v>18.315</v>
      </c>
      <c r="G34" s="187">
        <v>18.315</v>
      </c>
      <c r="H34" s="187">
        <v>0</v>
      </c>
      <c r="I34" s="187">
        <v>0</v>
      </c>
      <c r="J34" s="187">
        <f>SUM(G34:I34)</f>
        <v>18.315</v>
      </c>
      <c r="K34" s="187">
        <v>54.32</v>
      </c>
    </row>
    <row r="35" spans="1:11" ht="21.75" customHeight="1">
      <c r="A35" s="150">
        <v>6</v>
      </c>
      <c r="B35" s="151">
        <v>13220100</v>
      </c>
      <c r="C35" s="152" t="s">
        <v>240</v>
      </c>
      <c r="D35" s="153" t="s">
        <v>23</v>
      </c>
      <c r="E35" s="154" t="s">
        <v>127</v>
      </c>
      <c r="F35" s="187">
        <v>128.864</v>
      </c>
      <c r="G35" s="187">
        <v>128.864</v>
      </c>
      <c r="H35" s="189">
        <v>0</v>
      </c>
      <c r="I35" s="189">
        <v>0</v>
      </c>
      <c r="J35" s="179">
        <f>SUM(G35:I35)</f>
        <v>128.864</v>
      </c>
      <c r="K35" s="179">
        <v>405.259</v>
      </c>
    </row>
    <row r="36" spans="1:11" ht="21.75" customHeight="1">
      <c r="A36" s="150" t="s">
        <v>282</v>
      </c>
      <c r="B36" s="151"/>
      <c r="C36" s="152"/>
      <c r="D36" s="153"/>
      <c r="E36" s="154"/>
      <c r="F36" s="170"/>
      <c r="G36" s="202"/>
      <c r="H36" s="157"/>
      <c r="I36" s="202"/>
      <c r="J36" s="169"/>
      <c r="K36" s="169"/>
    </row>
    <row r="37" spans="1:11" ht="21.75" customHeight="1">
      <c r="A37" s="150" t="s">
        <v>283</v>
      </c>
      <c r="B37" s="203"/>
      <c r="C37" s="194"/>
      <c r="D37" s="194"/>
      <c r="E37" s="195"/>
      <c r="F37" s="196"/>
      <c r="G37" s="204"/>
      <c r="H37" s="198"/>
      <c r="I37" s="204"/>
      <c r="J37" s="199"/>
      <c r="K37" s="199"/>
    </row>
    <row r="38" spans="1:11" s="184" customFormat="1" ht="21.75" customHeight="1">
      <c r="A38" s="181" t="s">
        <v>284</v>
      </c>
      <c r="B38" s="271" t="s">
        <v>215</v>
      </c>
      <c r="C38" s="272"/>
      <c r="D38" s="272"/>
      <c r="E38" s="273"/>
      <c r="F38" s="183">
        <f aca="true" t="shared" si="4" ref="F38:K38">SUM(F34:F37)</f>
        <v>147.179</v>
      </c>
      <c r="G38" s="183">
        <f t="shared" si="4"/>
        <v>147.179</v>
      </c>
      <c r="H38" s="183">
        <f t="shared" si="4"/>
        <v>0</v>
      </c>
      <c r="I38" s="183">
        <f t="shared" si="4"/>
        <v>0</v>
      </c>
      <c r="J38" s="183">
        <f t="shared" si="4"/>
        <v>147.179</v>
      </c>
      <c r="K38" s="183">
        <f t="shared" si="4"/>
        <v>459.579</v>
      </c>
    </row>
    <row r="39" spans="1:11" ht="26.25" customHeight="1">
      <c r="A39" s="265" t="s">
        <v>285</v>
      </c>
      <c r="B39" s="266"/>
      <c r="C39" s="266"/>
      <c r="D39" s="266"/>
      <c r="E39" s="267"/>
      <c r="F39" s="205">
        <f>SUM(F7:F38)/2</f>
        <v>696.2940000000001</v>
      </c>
      <c r="G39" s="205">
        <f>SUM(G7:G38)/2</f>
        <v>750.972</v>
      </c>
      <c r="H39" s="205">
        <f>SUM(H7:H38)/2</f>
        <v>0</v>
      </c>
      <c r="I39" s="205">
        <f>SUM(I7:I38)/2</f>
        <v>0</v>
      </c>
      <c r="J39" s="205">
        <f>SUM(J7:J38)/2</f>
        <v>750.972</v>
      </c>
      <c r="K39" s="163">
        <f>K38+K33+K28+K22+K16+K11</f>
        <v>2439.798</v>
      </c>
    </row>
    <row r="40" spans="10:11" ht="16.5" customHeight="1">
      <c r="J40" s="209"/>
      <c r="K40" s="209"/>
    </row>
    <row r="41" spans="8:11" ht="21" customHeight="1">
      <c r="H41" s="210"/>
      <c r="I41" s="210"/>
      <c r="J41" s="211"/>
      <c r="K41" s="211"/>
    </row>
    <row r="42" spans="8:11" ht="21" customHeight="1">
      <c r="H42" s="210"/>
      <c r="I42" s="210"/>
      <c r="J42" s="211"/>
      <c r="K42" s="211"/>
    </row>
    <row r="43" spans="8:11" ht="21" customHeight="1">
      <c r="H43" s="141"/>
      <c r="I43" s="141"/>
      <c r="J43" s="141"/>
      <c r="K43" s="141"/>
    </row>
    <row r="44" spans="8:11" ht="21" customHeight="1">
      <c r="H44" s="210"/>
      <c r="I44" s="210"/>
      <c r="J44" s="208"/>
      <c r="K44" s="208"/>
    </row>
    <row r="45" spans="8:11" ht="21" customHeight="1">
      <c r="H45" s="210"/>
      <c r="I45" s="210"/>
      <c r="J45" s="208"/>
      <c r="K45" s="208"/>
    </row>
    <row r="46" spans="8:11" ht="21" customHeight="1">
      <c r="H46" s="210"/>
      <c r="I46" s="210"/>
      <c r="J46" s="208"/>
      <c r="K46" s="208"/>
    </row>
    <row r="47" spans="8:11" ht="21" customHeight="1">
      <c r="H47" s="210"/>
      <c r="I47" s="210"/>
      <c r="J47" s="208"/>
      <c r="K47" s="208"/>
    </row>
    <row r="48" spans="8:11" ht="21" customHeight="1">
      <c r="H48" s="210"/>
      <c r="I48" s="210"/>
      <c r="J48" s="208"/>
      <c r="K48" s="208"/>
    </row>
    <row r="49" spans="8:11" ht="21" customHeight="1">
      <c r="H49" s="141"/>
      <c r="I49" s="141"/>
      <c r="J49" s="141"/>
      <c r="K49" s="141"/>
    </row>
    <row r="50" spans="8:11" ht="21" customHeight="1">
      <c r="H50" s="210"/>
      <c r="I50" s="210"/>
      <c r="J50" s="208"/>
      <c r="K50" s="208"/>
    </row>
    <row r="51" spans="8:11" ht="21" customHeight="1">
      <c r="H51" s="210"/>
      <c r="I51" s="210"/>
      <c r="J51" s="208"/>
      <c r="K51" s="208"/>
    </row>
    <row r="52" spans="8:11" ht="21" customHeight="1">
      <c r="H52" s="210"/>
      <c r="I52" s="210"/>
      <c r="J52" s="208"/>
      <c r="K52" s="208"/>
    </row>
    <row r="53" spans="8:11" ht="21" customHeight="1">
      <c r="H53" s="210"/>
      <c r="I53" s="210"/>
      <c r="J53" s="208"/>
      <c r="K53" s="208"/>
    </row>
    <row r="54" spans="8:11" ht="21" customHeight="1">
      <c r="H54" s="210"/>
      <c r="I54" s="210"/>
      <c r="J54" s="208"/>
      <c r="K54" s="208"/>
    </row>
    <row r="55" spans="8:11" ht="21" customHeight="1">
      <c r="H55" s="141"/>
      <c r="I55" s="141"/>
      <c r="J55" s="141"/>
      <c r="K55" s="141"/>
    </row>
    <row r="56" spans="8:11" ht="21" customHeight="1">
      <c r="H56" s="210"/>
      <c r="I56" s="210"/>
      <c r="J56" s="208"/>
      <c r="K56" s="208"/>
    </row>
    <row r="57" spans="8:11" ht="21" customHeight="1">
      <c r="H57" s="210"/>
      <c r="I57" s="210"/>
      <c r="J57" s="208"/>
      <c r="K57" s="208"/>
    </row>
    <row r="58" spans="8:11" ht="21" customHeight="1">
      <c r="H58" s="210"/>
      <c r="I58" s="210"/>
      <c r="J58" s="208"/>
      <c r="K58" s="208"/>
    </row>
    <row r="59" spans="8:11" ht="21" customHeight="1">
      <c r="H59" s="210"/>
      <c r="I59" s="210"/>
      <c r="J59" s="208"/>
      <c r="K59" s="208"/>
    </row>
    <row r="60" spans="8:11" ht="21" customHeight="1">
      <c r="H60" s="210"/>
      <c r="I60" s="210"/>
      <c r="J60" s="208"/>
      <c r="K60" s="208"/>
    </row>
    <row r="61" spans="8:11" ht="21" customHeight="1">
      <c r="H61" s="141"/>
      <c r="I61" s="141"/>
      <c r="J61" s="141"/>
      <c r="K61" s="141"/>
    </row>
    <row r="62" spans="8:11" ht="21" customHeight="1">
      <c r="H62" s="210"/>
      <c r="I62" s="141"/>
      <c r="J62" s="141"/>
      <c r="K62" s="141"/>
    </row>
    <row r="63" spans="8:11" ht="21" customHeight="1">
      <c r="H63" s="210"/>
      <c r="I63" s="141"/>
      <c r="J63" s="141"/>
      <c r="K63" s="141"/>
    </row>
    <row r="64" spans="8:11" ht="21" customHeight="1">
      <c r="H64" s="210"/>
      <c r="I64" s="141"/>
      <c r="J64" s="141"/>
      <c r="K64" s="141"/>
    </row>
    <row r="65" spans="8:11" ht="21" customHeight="1">
      <c r="H65" s="210"/>
      <c r="I65" s="141"/>
      <c r="J65" s="141"/>
      <c r="K65" s="141"/>
    </row>
    <row r="66" spans="8:11" ht="21" customHeight="1">
      <c r="H66" s="210"/>
      <c r="I66" s="141"/>
      <c r="J66" s="141"/>
      <c r="K66" s="141"/>
    </row>
    <row r="67" spans="8:11" ht="21" customHeight="1">
      <c r="H67" s="141"/>
      <c r="I67" s="141"/>
      <c r="J67" s="141"/>
      <c r="K67" s="141"/>
    </row>
  </sheetData>
  <sheetProtection/>
  <mergeCells count="22">
    <mergeCell ref="B38:E38"/>
    <mergeCell ref="H5:H6"/>
    <mergeCell ref="K4:K6"/>
    <mergeCell ref="G4:J4"/>
    <mergeCell ref="C5:C6"/>
    <mergeCell ref="F4:F6"/>
    <mergeCell ref="I5:I6"/>
    <mergeCell ref="A1:K1"/>
    <mergeCell ref="A2:K2"/>
    <mergeCell ref="A4:A6"/>
    <mergeCell ref="B4:B6"/>
    <mergeCell ref="C4:E4"/>
    <mergeCell ref="A39:E39"/>
    <mergeCell ref="J5:J6"/>
    <mergeCell ref="B11:E11"/>
    <mergeCell ref="B16:E16"/>
    <mergeCell ref="B22:E22"/>
    <mergeCell ref="E5:E6"/>
    <mergeCell ref="D5:D6"/>
    <mergeCell ref="G5:G6"/>
    <mergeCell ref="B28:E28"/>
    <mergeCell ref="B33:E33"/>
  </mergeCells>
  <printOptions/>
  <pageMargins left="0.3937007874015748" right="0.3937007874015748" top="0.7480314960629921" bottom="0.1968503937007874" header="0.31496062992125984" footer="0.31496062992125984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CSC</dc:creator>
  <cp:keywords/>
  <dc:description/>
  <cp:lastModifiedBy>DOH-IT</cp:lastModifiedBy>
  <cp:lastPrinted>2019-11-28T03:24:27Z</cp:lastPrinted>
  <dcterms:created xsi:type="dcterms:W3CDTF">2000-06-12T08:40:35Z</dcterms:created>
  <dcterms:modified xsi:type="dcterms:W3CDTF">2019-11-28T03:38:55Z</dcterms:modified>
  <cp:category/>
  <cp:version/>
  <cp:contentType/>
  <cp:contentStatus/>
</cp:coreProperties>
</file>